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<sst xmlns="http://schemas.openxmlformats.org/spreadsheetml/2006/main" count="251" uniqueCount="125">
  <si>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</si>
  <si>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</si>
  <si>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</si>
  <si>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</si>
  <si>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</si>
  <si>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</si>
  <si>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</si>
  <si>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</si>
  <si>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</si>
  <si>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</si>
  <si>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</si>
  <si>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</si>
  <si>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</si>
  <si>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</si>
  <si>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</si>
  <si>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</si>
  <si>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</si>
  <si>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</si>
  <si>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</si>
  <si>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</si>
  <si>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</si>
  <si>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</si>
  <si>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</si>
  <si>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</si>
  <si>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</si>
  <si>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</si>
  <si>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</si>
  <si>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</si>
  <si>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</si>
  <si>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</si>
  <si>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</si>
  <si>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</si>
  <si>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</si>
  <si>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</si>
  <si>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</si>
  <si>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</si>
  <si>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</si>
  <si>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</si>
  <si>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</si>
  <si>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</si>
  <si>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</si>
  <si>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</si>
  <si>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</si>
  <si>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</si>
  <si>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</si>
  <si>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</si>
  <si>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</si>
  <si>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</si>
  <si>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</si>
  <si>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</si>
  <si>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</si>
  <si>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</si>
  <si>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</si>
  <si>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</si>
  <si>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</si>
  <si>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</si>
  <si>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</si>
  <si>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</si>
  <si>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</si>
  <si>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</si>
  <si>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</si>
  <si>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</si>
  <si>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</si>
  <si>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</si>
  <si>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</si>
  <si>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</si>
  <si>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</si>
  <si>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</si>
  <si>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</si>
  <si>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</si>
  <si>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</si>
  <si>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</si>
  <si>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</si>
  <si>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</si>
  <si>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</si>
  <si>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</si>
  <si>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</si>
  <si>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</si>
  <si>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</si>
  <si>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</si>
  <si>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</si>
  <si>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</si>
  <si>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</si>
  <si>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</si>
  <si>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</si>
  <si>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</si>
  <si>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</si>
  <si>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</si>
  <si>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</si>
  <si>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</si>
  <si>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</si>
  <si>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</si>
  <si>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</si>
  <si>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</si>
  <si>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</si>
  <si>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</si>
  <si>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</si>
  <si>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</si>
  <si>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</si>
  <si>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</si>
  <si>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</si>
  <si>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</si>
  <si>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</si>
  <si>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</si>
  <si>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</si>
  <si>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</si>
  <si>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</si>
  <si>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</si>
  <si>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</si>
  <si>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うきは市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</si>
  <si>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</si>
  <si>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</si>
  <si>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</si>
  <si>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</si>
  <si>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</si>
  <si>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</si>
  <si>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</si>
  <si>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</si>
  <si>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</si>
  <si>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</si>
  <si>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</si>
  <si>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</si>
  <si>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平成15年度より事業が始まり、当面、耐用年数を超える見込みはない。しかし、ブロワーの故障が増えており、修繕費が増加している。</t>
    <rPh sb="0" eb="2">
      <t>ヘイセイ</t>
    </rPh>
    <rPh sb="4" eb="6">
      <t>ネンド</t>
    </rPh>
    <rPh sb="8" eb="10">
      <t>ジギョウ</t>
    </rPh>
    <rPh sb="11" eb="12">
      <t>ハジ</t>
    </rPh>
    <rPh sb="15" eb="17">
      <t>トウメン</t>
    </rPh>
    <rPh sb="18" eb="20">
      <t>タイヨウ</t>
    </rPh>
    <rPh sb="20" eb="22">
      <t>ネンスウ</t>
    </rPh>
    <rPh sb="23" eb="24">
      <t>コ</t>
    </rPh>
    <rPh sb="26" eb="28">
      <t>ミコ</t>
    </rPh>
    <rPh sb="42" eb="44">
      <t>コショウ</t>
    </rPh>
    <rPh sb="45" eb="46">
      <t>フ</t>
    </rPh>
    <rPh sb="51" eb="54">
      <t>シュウゼンヒ</t>
    </rPh>
    <rPh sb="55" eb="57">
      <t>ゾウカ</t>
    </rPh>
    <phoneticPr fontId="7"/>
  </si>
  <si>
    <t>収益的収支比率では、平成28年度に改善した。料金収入（滞納分）が増加したことが要因と思われる。しかし、厳しい経営状況が続いているため施設維持管理費の縮減や使用料金の見直しを検討する必要がある。汚水処理原価が他団体より大きく、使用料金も安いため、経費回収率が他団体より低い率となっている。</t>
    <rPh sb="0" eb="3">
      <t>シュウエキテキ</t>
    </rPh>
    <rPh sb="3" eb="5">
      <t>シュウシ</t>
    </rPh>
    <rPh sb="5" eb="7">
      <t>ヒリツ</t>
    </rPh>
    <rPh sb="10" eb="12">
      <t>ヘイセイ</t>
    </rPh>
    <rPh sb="14" eb="15">
      <t>ネン</t>
    </rPh>
    <rPh sb="15" eb="16">
      <t>ド</t>
    </rPh>
    <rPh sb="17" eb="19">
      <t>カイゼン</t>
    </rPh>
    <rPh sb="22" eb="24">
      <t>リョウキン</t>
    </rPh>
    <rPh sb="24" eb="26">
      <t>シュウニュウ</t>
    </rPh>
    <rPh sb="27" eb="29">
      <t>タイノウ</t>
    </rPh>
    <rPh sb="29" eb="30">
      <t>ブン</t>
    </rPh>
    <rPh sb="32" eb="34">
      <t>ゾウカ</t>
    </rPh>
    <rPh sb="39" eb="41">
      <t>ヨウイン</t>
    </rPh>
    <rPh sb="42" eb="43">
      <t>オモ</t>
    </rPh>
    <rPh sb="51" eb="52">
      <t>キビ</t>
    </rPh>
    <rPh sb="54" eb="56">
      <t>ケイエイ</t>
    </rPh>
    <rPh sb="56" eb="58">
      <t>ジョウキョウ</t>
    </rPh>
    <rPh sb="59" eb="60">
      <t>ツヅ</t>
    </rPh>
    <rPh sb="66" eb="68">
      <t>シセツ</t>
    </rPh>
    <rPh sb="68" eb="70">
      <t>イジ</t>
    </rPh>
    <rPh sb="70" eb="73">
      <t>カンリヒ</t>
    </rPh>
    <rPh sb="74" eb="76">
      <t>シュクゲン</t>
    </rPh>
    <rPh sb="77" eb="79">
      <t>シヨウ</t>
    </rPh>
    <rPh sb="79" eb="81">
      <t>リョウキン</t>
    </rPh>
    <rPh sb="82" eb="84">
      <t>ミナオ</t>
    </rPh>
    <rPh sb="86" eb="88">
      <t>ケントウ</t>
    </rPh>
    <rPh sb="90" eb="92">
      <t>ヒツヨウ</t>
    </rPh>
    <rPh sb="96" eb="98">
      <t>オスイ</t>
    </rPh>
    <rPh sb="98" eb="100">
      <t>ショリ</t>
    </rPh>
    <rPh sb="100" eb="102">
      <t>ゲンカ</t>
    </rPh>
    <rPh sb="103" eb="104">
      <t>タ</t>
    </rPh>
    <rPh sb="104" eb="106">
      <t>ダンタイ</t>
    </rPh>
    <rPh sb="108" eb="109">
      <t>オオ</t>
    </rPh>
    <rPh sb="112" eb="114">
      <t>シヨウ</t>
    </rPh>
    <rPh sb="114" eb="116">
      <t>リョウキン</t>
    </rPh>
    <rPh sb="117" eb="118">
      <t>ヤス</t>
    </rPh>
    <rPh sb="122" eb="124">
      <t>ケイヒ</t>
    </rPh>
    <rPh sb="124" eb="126">
      <t>カイシュウ</t>
    </rPh>
    <rPh sb="126" eb="127">
      <t>リツ</t>
    </rPh>
    <rPh sb="128" eb="129">
      <t>タ</t>
    </rPh>
    <rPh sb="129" eb="131">
      <t>ダンタイ</t>
    </rPh>
    <rPh sb="133" eb="134">
      <t>ヒク</t>
    </rPh>
    <rPh sb="135" eb="136">
      <t>リツ</t>
    </rPh>
    <phoneticPr fontId="4"/>
  </si>
  <si>
    <t>うきは市に住んでいる限り、山間部や平野部でも地形などの事情で下水道が届かない世帯でも、下水道の恩恵を享受している世帯と同等に快適な生活ができるよう、市が浄化槽を整備している事業である。山間部を中心に浄化槽を年間10基ほど設置している。年間の浄化槽維持管理費、地方債返済により厳しい経営が続いている。今後も住民の要望により整備を進めていく予定であるが、経営が厳しいため、浄化槽維持管理費の精査、浄化槽使用料金の改定を検討しなければならない。</t>
    <rPh sb="5" eb="6">
      <t>ス</t>
    </rPh>
    <rPh sb="149" eb="151">
      <t>コンゴ</t>
    </rPh>
    <rPh sb="152" eb="154">
      <t>ジュウミン</t>
    </rPh>
    <rPh sb="155" eb="157">
      <t>ヨウボウ</t>
    </rPh>
    <rPh sb="160" eb="162">
      <t>セイビ</t>
    </rPh>
    <rPh sb="163" eb="164">
      <t>スス</t>
    </rPh>
    <rPh sb="168" eb="170">
      <t>ヨテイ</t>
    </rPh>
    <rPh sb="175" eb="177">
      <t>ケイエイ</t>
    </rPh>
    <rPh sb="178" eb="179">
      <t>キビ</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</si>
</sst>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219840"/>
        <c:axId val="1312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1219840"/>
        <c:axId val="131221760"/>
      </c:lineChart>
      <c:dateAx>
        <c:axId val="131219840"/>
        <c:scaling>
          <c:orientation val="minMax"/>
        </c:scaling>
        <c:delete val="1"/>
        <c:axPos val="b"/>
        <c:numFmt formatCode="ge" sourceLinked="1"/>
        <c:majorTickMark val="none"/>
        <c:minorTickMark val="none"/>
        <c:tickLblPos val="none"/>
        <c:crossAx val="131221760"/>
        <c:crosses val="autoZero"/>
        <c:auto val="1"/>
        <c:lblOffset val="100"/>
        <c:baseTimeUnit val="years"/>
      </c:dateAx>
      <c:valAx>
        <c:axId val="131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3055232"/>
        <c:axId val="133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33055232"/>
        <c:axId val="133057152"/>
      </c:lineChart>
      <c:dateAx>
        <c:axId val="133055232"/>
        <c:scaling>
          <c:orientation val="minMax"/>
        </c:scaling>
        <c:delete val="1"/>
        <c:axPos val="b"/>
        <c:numFmt formatCode="ge" sourceLinked="1"/>
        <c:majorTickMark val="none"/>
        <c:minorTickMark val="none"/>
        <c:tickLblPos val="none"/>
        <c:crossAx val="133057152"/>
        <c:crosses val="autoZero"/>
        <c:auto val="1"/>
        <c:lblOffset val="100"/>
        <c:baseTimeUnit val="years"/>
      </c:dateAx>
      <c:valAx>
        <c:axId val="1330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3091712"/>
        <c:axId val="133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33091712"/>
        <c:axId val="133093632"/>
      </c:lineChart>
      <c:dateAx>
        <c:axId val="133091712"/>
        <c:scaling>
          <c:orientation val="minMax"/>
        </c:scaling>
        <c:delete val="1"/>
        <c:axPos val="b"/>
        <c:numFmt formatCode="ge" sourceLinked="1"/>
        <c:majorTickMark val="none"/>
        <c:minorTickMark val="none"/>
        <c:tickLblPos val="none"/>
        <c:crossAx val="133093632"/>
        <c:crosses val="autoZero"/>
        <c:auto val="1"/>
        <c:lblOffset val="100"/>
        <c:baseTimeUnit val="years"/>
      </c:dateAx>
      <c:valAx>
        <c:axId val="133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97.42</c:v>
                </c:pt>
                <c:pt idx="1">
                  <c:v>94.16</c:v>
                </c:pt>
                <c:pt idx="2">
                  <c:v>88.43</c:v>
                </c:pt>
                <c:pt idx="3">
                  <c:v>85.29</c:v>
                </c:pt>
                <c:pt idx="4">
                  <c:v>89.98</c:v>
                </c:pt>
              </c:numCache>
            </c:numRef>
          </c:val>
        </c:ser>
        <c:dLbls>
          <c:showLegendKey val="0"/>
          <c:showVal val="0"/>
          <c:showCatName val="0"/>
          <c:showSerName val="0"/>
          <c:showPercent val="0"/>
          <c:showBubbleSize val="0"/>
        </c:dLbls>
        <c:gapWidth val="150"/>
        <c:axId val="115134464"/>
        <c:axId val="115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34464"/>
        <c:axId val="115136384"/>
      </c:lineChart>
      <c:dateAx>
        <c:axId val="115134464"/>
        <c:scaling>
          <c:orientation val="minMax"/>
        </c:scaling>
        <c:delete val="1"/>
        <c:axPos val="b"/>
        <c:numFmt formatCode="ge" sourceLinked="1"/>
        <c:majorTickMark val="none"/>
        <c:minorTickMark val="none"/>
        <c:tickLblPos val="none"/>
        <c:crossAx val="115136384"/>
        <c:crosses val="autoZero"/>
        <c:auto val="1"/>
        <c:lblOffset val="100"/>
        <c:baseTimeUnit val="years"/>
      </c:dateAx>
      <c:valAx>
        <c:axId val="115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47136"/>
        <c:axId val="1328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47136"/>
        <c:axId val="132843008"/>
      </c:lineChart>
      <c:dateAx>
        <c:axId val="124747136"/>
        <c:scaling>
          <c:orientation val="minMax"/>
        </c:scaling>
        <c:delete val="1"/>
        <c:axPos val="b"/>
        <c:numFmt formatCode="ge" sourceLinked="1"/>
        <c:majorTickMark val="none"/>
        <c:minorTickMark val="none"/>
        <c:tickLblPos val="none"/>
        <c:crossAx val="132843008"/>
        <c:crosses val="autoZero"/>
        <c:auto val="1"/>
        <c:lblOffset val="100"/>
        <c:baseTimeUnit val="years"/>
      </c:dateAx>
      <c:valAx>
        <c:axId val="132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65408"/>
        <c:axId val="132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65408"/>
        <c:axId val="132871680"/>
      </c:lineChart>
      <c:dateAx>
        <c:axId val="132865408"/>
        <c:scaling>
          <c:orientation val="minMax"/>
        </c:scaling>
        <c:delete val="1"/>
        <c:axPos val="b"/>
        <c:numFmt formatCode="ge" sourceLinked="1"/>
        <c:majorTickMark val="none"/>
        <c:minorTickMark val="none"/>
        <c:tickLblPos val="none"/>
        <c:crossAx val="132871680"/>
        <c:crosses val="autoZero"/>
        <c:auto val="1"/>
        <c:lblOffset val="100"/>
        <c:baseTimeUnit val="years"/>
      </c:dateAx>
      <c:valAx>
        <c:axId val="132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13472"/>
        <c:axId val="132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13472"/>
        <c:axId val="132715648"/>
      </c:lineChart>
      <c:dateAx>
        <c:axId val="132713472"/>
        <c:scaling>
          <c:orientation val="minMax"/>
        </c:scaling>
        <c:delete val="1"/>
        <c:axPos val="b"/>
        <c:numFmt formatCode="ge" sourceLinked="1"/>
        <c:majorTickMark val="none"/>
        <c:minorTickMark val="none"/>
        <c:tickLblPos val="none"/>
        <c:crossAx val="132715648"/>
        <c:crosses val="autoZero"/>
        <c:auto val="1"/>
        <c:lblOffset val="100"/>
        <c:baseTimeUnit val="years"/>
      </c:dateAx>
      <c:valAx>
        <c:axId val="132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57760"/>
        <c:axId val="1327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57760"/>
        <c:axId val="132768128"/>
      </c:lineChart>
      <c:dateAx>
        <c:axId val="132757760"/>
        <c:scaling>
          <c:orientation val="minMax"/>
        </c:scaling>
        <c:delete val="1"/>
        <c:axPos val="b"/>
        <c:numFmt formatCode="ge" sourceLinked="1"/>
        <c:majorTickMark val="none"/>
        <c:minorTickMark val="none"/>
        <c:tickLblPos val="none"/>
        <c:crossAx val="132768128"/>
        <c:crosses val="autoZero"/>
        <c:auto val="1"/>
        <c:lblOffset val="100"/>
        <c:baseTimeUnit val="years"/>
      </c:dateAx>
      <c:valAx>
        <c:axId val="132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482.14</c:v>
                </c:pt>
                <c:pt idx="1">
                  <c:v>476.22</c:v>
                </c:pt>
                <c:pt idx="2">
                  <c:v>490.56</c:v>
                </c:pt>
                <c:pt idx="3">
                  <c:v>454.03</c:v>
                </c:pt>
                <c:pt idx="4">
                  <c:v>428.66</c:v>
                </c:pt>
              </c:numCache>
            </c:numRef>
          </c:val>
        </c:ser>
        <c:dLbls>
          <c:showLegendKey val="0"/>
          <c:showVal val="0"/>
          <c:showCatName val="0"/>
          <c:showSerName val="0"/>
          <c:showPercent val="0"/>
          <c:showBubbleSize val="0"/>
        </c:dLbls>
        <c:gapWidth val="150"/>
        <c:axId val="132777856"/>
        <c:axId val="1327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32777856"/>
        <c:axId val="132796416"/>
      </c:lineChart>
      <c:dateAx>
        <c:axId val="132777856"/>
        <c:scaling>
          <c:orientation val="minMax"/>
        </c:scaling>
        <c:delete val="1"/>
        <c:axPos val="b"/>
        <c:numFmt formatCode="ge" sourceLinked="1"/>
        <c:majorTickMark val="none"/>
        <c:minorTickMark val="none"/>
        <c:tickLblPos val="none"/>
        <c:crossAx val="132796416"/>
        <c:crosses val="autoZero"/>
        <c:auto val="1"/>
        <c:lblOffset val="100"/>
        <c:baseTimeUnit val="years"/>
      </c:dateAx>
      <c:valAx>
        <c:axId val="1327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41.56</c:v>
                </c:pt>
                <c:pt idx="1">
                  <c:v>42.11</c:v>
                </c:pt>
                <c:pt idx="2">
                  <c:v>40.04</c:v>
                </c:pt>
                <c:pt idx="3">
                  <c:v>41.92</c:v>
                </c:pt>
                <c:pt idx="4">
                  <c:v>42.04</c:v>
                </c:pt>
              </c:numCache>
            </c:numRef>
          </c:val>
        </c:ser>
        <c:dLbls>
          <c:showLegendKey val="0"/>
          <c:showVal val="0"/>
          <c:showCatName val="0"/>
          <c:showSerName val="0"/>
          <c:showPercent val="0"/>
          <c:showBubbleSize val="0"/>
        </c:dLbls>
        <c:gapWidth val="150"/>
        <c:axId val="132826624"/>
        <c:axId val="132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32826624"/>
        <c:axId val="132828544"/>
      </c:lineChart>
      <c:dateAx>
        <c:axId val="132826624"/>
        <c:scaling>
          <c:orientation val="minMax"/>
        </c:scaling>
        <c:delete val="1"/>
        <c:axPos val="b"/>
        <c:numFmt formatCode="ge" sourceLinked="1"/>
        <c:majorTickMark val="none"/>
        <c:minorTickMark val="none"/>
        <c:tickLblPos val="none"/>
        <c:crossAx val="132828544"/>
        <c:crosses val="autoZero"/>
        <c:auto val="1"/>
        <c:lblOffset val="100"/>
        <c:baseTimeUnit val="years"/>
      </c:dateAx>
      <c:valAx>
        <c:axId val="132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324.23</c:v>
                </c:pt>
                <c:pt idx="1">
                  <c:v>318.06</c:v>
                </c:pt>
                <c:pt idx="2">
                  <c:v>346.62</c:v>
                </c:pt>
                <c:pt idx="3">
                  <c:v>360.27</c:v>
                </c:pt>
                <c:pt idx="4">
                  <c:v>361.55</c:v>
                </c:pt>
              </c:numCache>
            </c:numRef>
          </c:val>
        </c:ser>
        <c:dLbls>
          <c:showLegendKey val="0"/>
          <c:showVal val="0"/>
          <c:showCatName val="0"/>
          <c:showSerName val="0"/>
          <c:showPercent val="0"/>
          <c:showBubbleSize val="0"/>
        </c:dLbls>
        <c:gapWidth val="150"/>
        <c:axId val="136336512"/>
        <c:axId val="136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36336512"/>
        <c:axId val="136338432"/>
      </c:lineChart>
      <c:dateAx>
        <c:axId val="136336512"/>
        <c:scaling>
          <c:orientation val="minMax"/>
        </c:scaling>
        <c:delete val="1"/>
        <c:axPos val="b"/>
        <c:numFmt formatCode="ge" sourceLinked="1"/>
        <c:majorTickMark val="none"/>
        <c:minorTickMark val="none"/>
        <c:tickLblPos val="none"/>
        <c:crossAx val="136338432"/>
        <c:crosses val="autoZero"/>
        <c:auto val="1"/>
        <c:lblOffset val="100"/>
        <c:baseTimeUnit val="years"/>
      </c:dateAx>
      <c:valAx>
        <c:axId val="136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3"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福岡県　うきは市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30579</v>
      </c>
      <c r="AM8" s="50"/>
      <c r="AN8" s="50"/>
      <c r="AO8" s="50"/>
      <c r="AP8" s="50"/>
      <c r="AQ8" s="50"/>
      <c r="AR8" s="50"/>
      <c r="AS8" s="50"/>
      <c r="AT8" s="45">
        <f>データ!T6</f>
        <v>117.46</v>
      </c>
      <c r="AU8" s="45"/>
      <c r="AV8" s="45"/>
      <c r="AW8" s="45"/>
      <c r="AX8" s="45"/>
      <c r="AY8" s="45"/>
      <c r="AZ8" s="45"/>
      <c r="BA8" s="45"/>
      <c r="BB8" s="45">
        <f>データ!U6</f>
        <v>260.33999999999997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4.1500000000000004</v>
      </c>
      <c r="Q10" s="45"/>
      <c r="R10" s="45"/>
      <c r="S10" s="45"/>
      <c r="T10" s="45"/>
      <c r="U10" s="45"/>
      <c r="V10" s="45"/>
      <c r="W10" s="45">
        <f>データ!Q6</f>
        <v>100</v>
      </c>
      <c r="X10" s="45"/>
      <c r="Y10" s="45"/>
      <c r="Z10" s="45"/>
      <c r="AA10" s="45"/>
      <c r="AB10" s="45"/>
      <c r="AC10" s="45"/>
      <c r="AD10" s="50">
        <f>データ!R6</f>
        <v>2592</v>
      </c>
      <c r="AE10" s="50"/>
      <c r="AF10" s="50"/>
      <c r="AG10" s="50"/>
      <c r="AH10" s="50"/>
      <c r="AI10" s="50"/>
      <c r="AJ10" s="50"/>
      <c r="AK10" s="2"/>
      <c r="AL10" s="50">
        <f>データ!V6</f>
        <v>1265</v>
      </c>
      <c r="AM10" s="50"/>
      <c r="AN10" s="50"/>
      <c r="AO10" s="50"/>
      <c r="AP10" s="50"/>
      <c r="AQ10" s="50"/>
      <c r="AR10" s="50"/>
      <c r="AS10" s="50"/>
      <c r="AT10" s="45">
        <f>データ!W6</f>
        <v>17.18</v>
      </c>
      <c r="AU10" s="45"/>
      <c r="AV10" s="45"/>
      <c r="AW10" s="45"/>
      <c r="AX10" s="45"/>
      <c r="AY10" s="45"/>
      <c r="AZ10" s="45"/>
      <c r="BA10" s="45"/>
      <c r="BB10" s="45">
        <f>データ!X6</f>
        <v>73.63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402257</v>
      </c>
      <c r="D6" s="33">
        <f t="shared" si="3"/>
        <v>47</v>
      </c>
      <c r="E6" s="33">
        <f t="shared" si="3"/>
        <v>18</v>
      </c>
      <c r="F6" s="33">
        <f t="shared" si="3"/>
        <v>0</v>
      </c>
      <c r="G6" s="33">
        <f t="shared" si="3"/>
        <v>0</v>
      </c>
      <c r="H6" s="33" t="str">
        <f t="shared" si="3"/>
        <v>福岡県　うきは市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4.1500000000000004</v>
      </c>
      <c r="Q6" s="34">
        <f t="shared" si="3"/>
        <v>100</v>
      </c>
      <c r="R6" s="34">
        <f t="shared" si="3"/>
        <v>2592</v>
      </c>
      <c r="S6" s="34">
        <f t="shared" si="3"/>
        <v>30579</v>
      </c>
      <c r="T6" s="34">
        <f t="shared" si="3"/>
        <v>117.46</v>
      </c>
      <c r="U6" s="34">
        <f t="shared" si="3"/>
        <v>260.33999999999997</v>
      </c>
      <c r="V6" s="34">
        <f t="shared" si="3"/>
        <v>1265</v>
      </c>
      <c r="W6" s="34">
        <f t="shared" si="3"/>
        <v>17.18</v>
      </c>
      <c r="X6" s="34">
        <f t="shared" si="3"/>
        <v>73.63</v>
      </c>
      <c r="Y6" s="35">
        <f>IF(Y7="",NA(),Y7)</f>
        <v>97.42</v>
      </c>
      <c r="Z6" s="35">
        <f t="shared" ref="Z6:AH6" si="4">IF(Z7="",NA(),Z7)</f>
        <v>94.16</v>
      </c>
      <c r="AA6" s="35">
        <f t="shared" si="4"/>
        <v>88.43</v>
      </c>
      <c r="AB6" s="35">
        <f t="shared" si="4"/>
        <v>85.29</v>
      </c>
      <c r="AC6" s="35">
        <f t="shared" si="4"/>
        <v>89.98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482.14</v>
      </c>
      <c r="BG6" s="35">
        <f t="shared" ref="BG6:BO6" si="7">IF(BG7="",NA(),BG7)</f>
        <v>476.22</v>
      </c>
      <c r="BH6" s="35">
        <f t="shared" si="7"/>
        <v>490.56</v>
      </c>
      <c r="BI6" s="35">
        <f t="shared" si="7"/>
        <v>454.03</v>
      </c>
      <c r="BJ6" s="35">
        <f t="shared" si="7"/>
        <v>428.66</v>
      </c>
      <c r="BK6" s="35">
        <f t="shared" si="7"/>
        <v>430.64</v>
      </c>
      <c r="BL6" s="35">
        <f t="shared" si="7"/>
        <v>446.63</v>
      </c>
      <c r="BM6" s="35">
        <f t="shared" si="7"/>
        <v>416.91</v>
      </c>
      <c r="BN6" s="35">
        <f t="shared" si="7"/>
        <v>392.19</v>
      </c>
      <c r="BO6" s="35">
        <f t="shared" si="7"/>
        <v>413.5</v>
      </c>
      <c r="BP6" s="34" t="str">
        <f>IF(BP7="","",IF(BP7="-","【-】","【"&amp;SUBSTITUTE(TEXT(BP7,"#,##0.00"),"-","△")&amp;"】"))</f>
        <v>【346.13】</v>
      </c>
      <c r="BQ6" s="35">
        <f>IF(BQ7="",NA(),BQ7)</f>
        <v>41.56</v>
      </c>
      <c r="BR6" s="35">
        <f t="shared" ref="BR6:BZ6" si="8">IF(BR7="",NA(),BR7)</f>
        <v>42.11</v>
      </c>
      <c r="BS6" s="35">
        <f t="shared" si="8"/>
        <v>40.04</v>
      </c>
      <c r="BT6" s="35">
        <f t="shared" si="8"/>
        <v>41.92</v>
      </c>
      <c r="BU6" s="35">
        <f t="shared" si="8"/>
        <v>42.04</v>
      </c>
      <c r="BV6" s="35">
        <f t="shared" si="8"/>
        <v>58.78</v>
      </c>
      <c r="BW6" s="35">
        <f t="shared" si="8"/>
        <v>58.53</v>
      </c>
      <c r="BX6" s="35">
        <f t="shared" si="8"/>
        <v>57.93</v>
      </c>
      <c r="BY6" s="35">
        <f t="shared" si="8"/>
        <v>57.03</v>
      </c>
      <c r="BZ6" s="35">
        <f t="shared" si="8"/>
        <v>55.84</v>
      </c>
      <c r="CA6" s="34" t="str">
        <f>IF(CA7="","",IF(CA7="-","【-】","【"&amp;SUBSTITUTE(TEXT(CA7,"#,##0.00"),"-","△")&amp;"】"))</f>
        <v>【59.83】</v>
      </c>
      <c r="CB6" s="35">
        <f>IF(CB7="",NA(),CB7)</f>
        <v>324.23</v>
      </c>
      <c r="CC6" s="35">
        <f t="shared" ref="CC6:CK6" si="9">IF(CC7="",NA(),CC7)</f>
        <v>318.06</v>
      </c>
      <c r="CD6" s="35">
        <f t="shared" si="9"/>
        <v>346.62</v>
      </c>
      <c r="CE6" s="35">
        <f t="shared" si="9"/>
        <v>360.27</v>
      </c>
      <c r="CF6" s="35">
        <f t="shared" si="9"/>
        <v>361.55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402257</v>
      </c>
      <c r="D7" s="37">
        <v>47</v>
      </c>
      <c r="E7" s="37">
        <v>18</v>
      </c>
      <c r="F7" s="37">
        <v>0</v>
      </c>
      <c r="G7" s="37">
        <v>0</v>
      </c>
      <c r="H7" s="37" t="s">
        <v>109</v>
      </c>
      <c r="I7" s="37" t="s">
        <v>110</v>
      </c>
      <c r="J7" s="37" t="s">
        <v>111</v>
      </c>
      <c r="K7" s="37" t="s">
        <v>112</v>
      </c>
      <c r="L7" s="37" t="s">
        <v>113</v>
      </c>
      <c r="M7" s="37"/>
      <c r="N7" s="38" t="s">
        <v>114</v>
      </c>
      <c r="O7" s="38" t="s">
        <v>115</v>
      </c>
      <c r="P7" s="38">
        <v>4.1500000000000004</v>
      </c>
      <c r="Q7" s="38">
        <v>100</v>
      </c>
      <c r="R7" s="38">
        <v>2592</v>
      </c>
      <c r="S7" s="38">
        <v>30579</v>
      </c>
      <c r="T7" s="38">
        <v>117.46</v>
      </c>
      <c r="U7" s="38">
        <v>260.33999999999997</v>
      </c>
      <c r="V7" s="38">
        <v>1265</v>
      </c>
      <c r="W7" s="38">
        <v>17.18</v>
      </c>
      <c r="X7" s="38">
        <v>73.63</v>
      </c>
      <c r="Y7" s="38">
        <v>97.42</v>
      </c>
      <c r="Z7" s="38">
        <v>94.16</v>
      </c>
      <c r="AA7" s="38">
        <v>88.43</v>
      </c>
      <c r="AB7" s="38">
        <v>85.29</v>
      </c>
      <c r="AC7" s="38">
        <v>89.98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482.14</v>
      </c>
      <c r="BG7" s="38">
        <v>476.22</v>
      </c>
      <c r="BH7" s="38">
        <v>490.56</v>
      </c>
      <c r="BI7" s="38">
        <v>454.03</v>
      </c>
      <c r="BJ7" s="38">
        <v>428.66</v>
      </c>
      <c r="BK7" s="38">
        <v>430.64</v>
      </c>
      <c r="BL7" s="38">
        <v>446.63</v>
      </c>
      <c r="BM7" s="38">
        <v>416.91</v>
      </c>
      <c r="BN7" s="38">
        <v>392.19</v>
      </c>
      <c r="BO7" s="38">
        <v>413.5</v>
      </c>
      <c r="BP7" s="38">
        <v>346.13</v>
      </c>
      <c r="BQ7" s="38">
        <v>41.56</v>
      </c>
      <c r="BR7" s="38">
        <v>42.11</v>
      </c>
      <c r="BS7" s="38">
        <v>40.04</v>
      </c>
      <c r="BT7" s="38">
        <v>41.92</v>
      </c>
      <c r="BU7" s="38">
        <v>42.04</v>
      </c>
      <c r="BV7" s="38">
        <v>58.78</v>
      </c>
      <c r="BW7" s="38">
        <v>58.53</v>
      </c>
      <c r="BX7" s="38">
        <v>57.93</v>
      </c>
      <c r="BY7" s="38">
        <v>57.03</v>
      </c>
      <c r="BZ7" s="38">
        <v>55.84</v>
      </c>
      <c r="CA7" s="38">
        <v>59.83</v>
      </c>
      <c r="CB7" s="38">
        <v>324.23</v>
      </c>
      <c r="CC7" s="38">
        <v>318.06</v>
      </c>
      <c r="CD7" s="38">
        <v>346.62</v>
      </c>
      <c r="CE7" s="38">
        <v>360.27</v>
      </c>
      <c r="CF7" s="38">
        <v>361.55</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ukiha</cp:lastModifiedBy>
  <cp:lastPrinted>2018-02-09T05:41:28Z</cp:lastPrinted>
  <dcterms:created xsi:type="dcterms:W3CDTF">2017-12-25T02:41:47Z</dcterms:created>
  <dcterms:modified xsi:type="dcterms:W3CDTF">2018-02-09T05:42:46Z</dcterms:modified>
  <cp:category/>
</cp:coreProperties>
</file>