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<sst xmlns="http://schemas.openxmlformats.org/spreadsheetml/2006/main" count="240" uniqueCount="126">
  <si>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</si>
  <si>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</si>
  <si>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</si>
  <si>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</si>
  <si>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</si>
  <si>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</si>
  <si>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</si>
  <si>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</si>
  <si>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</si>
  <si>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</si>
  <si>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</si>
  <si>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</si>
  <si>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</si>
  <si>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</si>
  <si>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</si>
  <si>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</si>
  <si>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</si>
  <si>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</si>
  <si>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</si>
  <si>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</si>
  <si>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</si>
  <si>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</si>
  <si>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</si>
  <si>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</si>
  <si>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</si>
  <si>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</si>
  <si>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</si>
  <si>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</si>
  <si>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</si>
  <si>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</si>
  <si>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</si>
  <si>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</si>
  <si>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</si>
  <si>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</si>
  <si>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</si>
  <si>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</si>
  <si>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</si>
  <si>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</si>
  <si>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</si>
  <si>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</si>
  <si>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</si>
  <si>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</si>
  <si>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</si>
  <si>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</si>
  <si>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</si>
  <si>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</si>
  <si>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</si>
  <si>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</si>
  <si>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</si>
  <si>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</si>
  <si>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</si>
  <si>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</si>
  <si>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</si>
  <si>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</si>
  <si>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</si>
  <si>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</si>
  <si>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</si>
  <si>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</si>
  <si>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</si>
  <si>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</si>
  <si>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</si>
  <si>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</si>
  <si>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</si>
  <si>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</si>
  <si>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</si>
  <si>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</si>
  <si>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</si>
  <si>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</si>
  <si>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</si>
  <si>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</si>
  <si>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</si>
  <si>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</si>
  <si>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</si>
  <si>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</si>
  <si>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</si>
  <si>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</si>
  <si>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</si>
  <si>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</si>
  <si>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</si>
  <si>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</si>
  <si>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</si>
  <si>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</si>
  <si>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</si>
  <si>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</si>
  <si>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</si>
  <si>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</si>
  <si>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</si>
  <si>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</si>
  <si>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</si>
  <si>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</si>
  <si>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</si>
  <si>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</si>
  <si>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</si>
  <si>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</si>
  <si>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</si>
  <si>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</si>
  <si>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</si>
  <si>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</si>
  <si>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</si>
  <si>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</si>
  <si>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</si>
  <si>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</si>
  <si>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</si>
  <si>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</si>
  <si>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</si>
  <si>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</si>
  <si>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</si>
  <si>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</si>
  <si>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</si>
  <si>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</si>
  <si>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うきは市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</si>
  <si>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</si>
  <si>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</si>
  <si>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</si>
  <si>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</si>
  <si>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</si>
  <si>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</si>
  <si>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</si>
  <si>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</si>
  <si>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</si>
  <si>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</si>
  <si>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</si>
  <si>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下水道管渠については当面、耐用年数を超える見込みはない。しかしながら浄化センターの機械設備等の故障が見られるため、その都度、修理や取替を行っている状況である。</t>
    <rPh sb="0" eb="3">
      <t>ゲスイドウ</t>
    </rPh>
    <rPh sb="3" eb="5">
      <t>カンキョ</t>
    </rPh>
    <rPh sb="10" eb="12">
      <t>トウメン</t>
    </rPh>
    <rPh sb="13" eb="15">
      <t>タイヨウ</t>
    </rPh>
    <rPh sb="15" eb="17">
      <t>ネンスウ</t>
    </rPh>
    <rPh sb="18" eb="19">
      <t>コ</t>
    </rPh>
    <rPh sb="21" eb="23">
      <t>ミコ</t>
    </rPh>
    <rPh sb="34" eb="36">
      <t>ジョウカ</t>
    </rPh>
    <rPh sb="41" eb="43">
      <t>キカイ</t>
    </rPh>
    <rPh sb="43" eb="45">
      <t>セツビ</t>
    </rPh>
    <rPh sb="45" eb="46">
      <t>トウ</t>
    </rPh>
    <rPh sb="47" eb="49">
      <t>コショウ</t>
    </rPh>
    <rPh sb="50" eb="51">
      <t>ミ</t>
    </rPh>
    <rPh sb="59" eb="61">
      <t>ツド</t>
    </rPh>
    <rPh sb="62" eb="64">
      <t>シュウリ</t>
    </rPh>
    <rPh sb="65" eb="67">
      <t>トリカエ</t>
    </rPh>
    <rPh sb="68" eb="69">
      <t>オコナ</t>
    </rPh>
    <rPh sb="73" eb="75">
      <t>ジョウキョウ</t>
    </rPh>
    <phoneticPr fontId="7"/>
  </si>
  <si>
    <t>非設置</t>
    <rPh sb="0" eb="1">
      <t>ヒ</t>
    </rPh>
    <rPh sb="1" eb="3">
      <t>セッチ</t>
    </rPh>
    <phoneticPr fontId="4"/>
  </si>
  <si>
    <t>下水道工事が終盤を迎えており、今後は小規模な工事となるため、地方債発行額は少なくなると予想されるが、償還金返済は数十年続く。今後は、下水道接続を推進し、下水道料金収入を増やしていきたい。また、浄化センターで使用する薬剤の単価見直し等、施設維持管理費を抑えることに努め、施設の統合も検討していかなければならない。</t>
    <rPh sb="96" eb="98">
      <t>ジョウカ</t>
    </rPh>
    <rPh sb="103" eb="105">
      <t>シヨウ</t>
    </rPh>
    <rPh sb="107" eb="109">
      <t>ヤクザイ</t>
    </rPh>
    <rPh sb="110" eb="112">
      <t>タンカ</t>
    </rPh>
    <rPh sb="112" eb="114">
      <t>ミナオ</t>
    </rPh>
    <rPh sb="115" eb="116">
      <t>ナド</t>
    </rPh>
    <rPh sb="117" eb="119">
      <t>シセツ</t>
    </rPh>
    <rPh sb="119" eb="121">
      <t>イジ</t>
    </rPh>
    <rPh sb="121" eb="123">
      <t>カンリ</t>
    </rPh>
    <rPh sb="123" eb="124">
      <t>ヒ</t>
    </rPh>
    <rPh sb="125" eb="126">
      <t>オサ</t>
    </rPh>
    <rPh sb="131" eb="132">
      <t>ツト</t>
    </rPh>
    <rPh sb="134" eb="136">
      <t>シセツ</t>
    </rPh>
    <rPh sb="137" eb="139">
      <t>トウゴウ</t>
    </rPh>
    <rPh sb="140" eb="142">
      <t>ケントウ</t>
    </rPh>
    <phoneticPr fontId="7"/>
  </si>
  <si>
    <t>収益的収支比率では、かなり改善しているが、それでも赤字経営が続いている。今後は、下水道接続率を上げ下水道料金収入を上げていく必要がある。経費回収率では、例年より改善されているが、他団体平均値より低い。よって汚水処理費の削減及び下水道料金収入を増やす努力をしなければならない。施設利用率では、他団体平均より施設稼働率が良く高い率となっている。</t>
    <rPh sb="0" eb="3">
      <t>シュウエキテキ</t>
    </rPh>
    <rPh sb="3" eb="5">
      <t>シュウシ</t>
    </rPh>
    <rPh sb="5" eb="7">
      <t>ヒリツ</t>
    </rPh>
    <rPh sb="13" eb="15">
      <t>カイゼン</t>
    </rPh>
    <rPh sb="25" eb="27">
      <t>アカジ</t>
    </rPh>
    <rPh sb="27" eb="29">
      <t>ケイエイ</t>
    </rPh>
    <rPh sb="30" eb="31">
      <t>ツヅ</t>
    </rPh>
    <rPh sb="36" eb="38">
      <t>コンゴ</t>
    </rPh>
    <rPh sb="40" eb="43">
      <t>ゲスイドウ</t>
    </rPh>
    <rPh sb="43" eb="45">
      <t>セツゾク</t>
    </rPh>
    <rPh sb="45" eb="46">
      <t>リツ</t>
    </rPh>
    <rPh sb="47" eb="48">
      <t>ア</t>
    </rPh>
    <rPh sb="49" eb="52">
      <t>ゲスイドウ</t>
    </rPh>
    <rPh sb="52" eb="54">
      <t>リョウキン</t>
    </rPh>
    <rPh sb="54" eb="56">
      <t>シュウニュウ</t>
    </rPh>
    <rPh sb="57" eb="58">
      <t>ア</t>
    </rPh>
    <rPh sb="62" eb="64">
      <t>ヒツヨウ</t>
    </rPh>
    <rPh sb="68" eb="70">
      <t>ケイヒ</t>
    </rPh>
    <rPh sb="70" eb="72">
      <t>カイシュウ</t>
    </rPh>
    <rPh sb="72" eb="73">
      <t>リツ</t>
    </rPh>
    <rPh sb="76" eb="78">
      <t>レイネン</t>
    </rPh>
    <rPh sb="80" eb="82">
      <t>カイゼン</t>
    </rPh>
    <rPh sb="89" eb="90">
      <t>タ</t>
    </rPh>
    <rPh sb="90" eb="92">
      <t>ダンタイ</t>
    </rPh>
    <rPh sb="92" eb="95">
      <t>ヘイキンチ</t>
    </rPh>
    <rPh sb="97" eb="98">
      <t>ヒク</t>
    </rPh>
    <rPh sb="103" eb="105">
      <t>オスイ</t>
    </rPh>
    <rPh sb="105" eb="107">
      <t>ショリ</t>
    </rPh>
    <rPh sb="107" eb="108">
      <t>ヒ</t>
    </rPh>
    <rPh sb="109" eb="111">
      <t>サクゲン</t>
    </rPh>
    <rPh sb="111" eb="112">
      <t>オヨ</t>
    </rPh>
    <rPh sb="113" eb="116">
      <t>ゲスイドウ</t>
    </rPh>
    <rPh sb="116" eb="118">
      <t>リョウキン</t>
    </rPh>
    <rPh sb="118" eb="120">
      <t>シュウニュウ</t>
    </rPh>
    <rPh sb="121" eb="122">
      <t>フ</t>
    </rPh>
    <rPh sb="124" eb="126">
      <t>ドリョク</t>
    </rPh>
    <rPh sb="137" eb="139">
      <t>シセツ</t>
    </rPh>
    <rPh sb="139" eb="142">
      <t>リヨウリツ</t>
    </rPh>
    <rPh sb="145" eb="146">
      <t>タ</t>
    </rPh>
    <rPh sb="146" eb="148">
      <t>ダンタイ</t>
    </rPh>
    <rPh sb="148" eb="150">
      <t>ヘイキン</t>
    </rPh>
    <rPh sb="152" eb="154">
      <t>シセツ</t>
    </rPh>
    <rPh sb="154" eb="156">
      <t>カドウ</t>
    </rPh>
    <rPh sb="156" eb="157">
      <t>リツ</t>
    </rPh>
    <rPh sb="158" eb="159">
      <t>ヨ</t>
    </rPh>
    <rPh sb="160" eb="161">
      <t>タカ</t>
    </rPh>
    <rPh sb="162" eb="163">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</si>
</sst>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4.18</c:v>
                </c:pt>
                <c:pt idx="1">
                  <c:v>1.89</c:v>
                </c:pt>
                <c:pt idx="2">
                  <c:v>1.91</c:v>
                </c:pt>
                <c:pt idx="3" formatCode="#,##0.00;&quot;△&quot;#,##0.00">
                  <c:v>0</c:v>
                </c:pt>
                <c:pt idx="4" formatCode="#,##0.00;&quot;△&quot;#,##0.00">
                  <c:v>0</c:v>
                </c:pt>
              </c:numCache>
            </c:numRef>
          </c:val>
        </c:ser>
        <c:dLbls>
          <c:showLegendKey val="0"/>
          <c:showVal val="0"/>
          <c:showCatName val="0"/>
          <c:showSerName val="0"/>
          <c:showPercent val="0"/>
          <c:showBubbleSize val="0"/>
        </c:dLbls>
        <c:gapWidth val="150"/>
        <c:axId val="105883136"/>
        <c:axId val="105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5883136"/>
        <c:axId val="105885056"/>
      </c:lineChart>
      <c:dateAx>
        <c:axId val="105883136"/>
        <c:scaling>
          <c:orientation val="minMax"/>
        </c:scaling>
        <c:delete val="1"/>
        <c:axPos val="b"/>
        <c:numFmt formatCode="ge" sourceLinked="1"/>
        <c:majorTickMark val="none"/>
        <c:minorTickMark val="none"/>
        <c:tickLblPos val="none"/>
        <c:crossAx val="105885056"/>
        <c:crosses val="autoZero"/>
        <c:auto val="1"/>
        <c:lblOffset val="100"/>
        <c:baseTimeUnit val="years"/>
      </c:dateAx>
      <c:valAx>
        <c:axId val="1058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51.7</c:v>
                </c:pt>
                <c:pt idx="1">
                  <c:v>54.58</c:v>
                </c:pt>
                <c:pt idx="2">
                  <c:v>56.16</c:v>
                </c:pt>
                <c:pt idx="3">
                  <c:v>58.93</c:v>
                </c:pt>
                <c:pt idx="4">
                  <c:v>62.26</c:v>
                </c:pt>
              </c:numCache>
            </c:numRef>
          </c:val>
        </c:ser>
        <c:dLbls>
          <c:showLegendKey val="0"/>
          <c:showVal val="0"/>
          <c:showCatName val="0"/>
          <c:showSerName val="0"/>
          <c:showPercent val="0"/>
          <c:showBubbleSize val="0"/>
        </c:dLbls>
        <c:gapWidth val="150"/>
        <c:axId val="108324736"/>
        <c:axId val="1083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8324736"/>
        <c:axId val="108331008"/>
      </c:lineChart>
      <c:dateAx>
        <c:axId val="108324736"/>
        <c:scaling>
          <c:orientation val="minMax"/>
        </c:scaling>
        <c:delete val="1"/>
        <c:axPos val="b"/>
        <c:numFmt formatCode="ge" sourceLinked="1"/>
        <c:majorTickMark val="none"/>
        <c:minorTickMark val="none"/>
        <c:tickLblPos val="none"/>
        <c:crossAx val="108331008"/>
        <c:crosses val="autoZero"/>
        <c:auto val="1"/>
        <c:lblOffset val="100"/>
        <c:baseTimeUnit val="years"/>
      </c:dateAx>
      <c:valAx>
        <c:axId val="108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68.48</c:v>
                </c:pt>
                <c:pt idx="1">
                  <c:v>71.36</c:v>
                </c:pt>
                <c:pt idx="2">
                  <c:v>71.94</c:v>
                </c:pt>
                <c:pt idx="3">
                  <c:v>74.069999999999993</c:v>
                </c:pt>
                <c:pt idx="4">
                  <c:v>77.14</c:v>
                </c:pt>
              </c:numCache>
            </c:numRef>
          </c:val>
        </c:ser>
        <c:dLbls>
          <c:showLegendKey val="0"/>
          <c:showVal val="0"/>
          <c:showCatName val="0"/>
          <c:showSerName val="0"/>
          <c:showPercent val="0"/>
          <c:showBubbleSize val="0"/>
        </c:dLbls>
        <c:gapWidth val="150"/>
        <c:axId val="108377600"/>
        <c:axId val="1083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8377600"/>
        <c:axId val="108379520"/>
      </c:lineChart>
      <c:dateAx>
        <c:axId val="108377600"/>
        <c:scaling>
          <c:orientation val="minMax"/>
        </c:scaling>
        <c:delete val="1"/>
        <c:axPos val="b"/>
        <c:numFmt formatCode="ge" sourceLinked="1"/>
        <c:majorTickMark val="none"/>
        <c:minorTickMark val="none"/>
        <c:tickLblPos val="none"/>
        <c:crossAx val="108379520"/>
        <c:crosses val="autoZero"/>
        <c:auto val="1"/>
        <c:lblOffset val="100"/>
        <c:baseTimeUnit val="years"/>
      </c:dateAx>
      <c:valAx>
        <c:axId val="108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79.09</c:v>
                </c:pt>
                <c:pt idx="1">
                  <c:v>78.069999999999993</c:v>
                </c:pt>
                <c:pt idx="2">
                  <c:v>76.97</c:v>
                </c:pt>
                <c:pt idx="3">
                  <c:v>77.52</c:v>
                </c:pt>
                <c:pt idx="4">
                  <c:v>81.38</c:v>
                </c:pt>
              </c:numCache>
            </c:numRef>
          </c:val>
        </c:ser>
        <c:dLbls>
          <c:showLegendKey val="0"/>
          <c:showVal val="0"/>
          <c:showCatName val="0"/>
          <c:showSerName val="0"/>
          <c:showPercent val="0"/>
          <c:showBubbleSize val="0"/>
        </c:dLbls>
        <c:gapWidth val="150"/>
        <c:axId val="106710144"/>
        <c:axId val="1067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10144"/>
        <c:axId val="106712064"/>
      </c:lineChart>
      <c:dateAx>
        <c:axId val="106710144"/>
        <c:scaling>
          <c:orientation val="minMax"/>
        </c:scaling>
        <c:delete val="1"/>
        <c:axPos val="b"/>
        <c:numFmt formatCode="ge" sourceLinked="1"/>
        <c:majorTickMark val="none"/>
        <c:minorTickMark val="none"/>
        <c:tickLblPos val="none"/>
        <c:crossAx val="106712064"/>
        <c:crosses val="autoZero"/>
        <c:auto val="1"/>
        <c:lblOffset val="100"/>
        <c:baseTimeUnit val="years"/>
      </c:dateAx>
      <c:valAx>
        <c:axId val="1067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38432"/>
        <c:axId val="1067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38432"/>
        <c:axId val="106740352"/>
      </c:lineChart>
      <c:dateAx>
        <c:axId val="106738432"/>
        <c:scaling>
          <c:orientation val="minMax"/>
        </c:scaling>
        <c:delete val="1"/>
        <c:axPos val="b"/>
        <c:numFmt formatCode="ge" sourceLinked="1"/>
        <c:majorTickMark val="none"/>
        <c:minorTickMark val="none"/>
        <c:tickLblPos val="none"/>
        <c:crossAx val="106740352"/>
        <c:crosses val="autoZero"/>
        <c:auto val="1"/>
        <c:lblOffset val="100"/>
        <c:baseTimeUnit val="years"/>
      </c:dateAx>
      <c:valAx>
        <c:axId val="1067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66848"/>
        <c:axId val="107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66848"/>
        <c:axId val="107968768"/>
      </c:lineChart>
      <c:dateAx>
        <c:axId val="107966848"/>
        <c:scaling>
          <c:orientation val="minMax"/>
        </c:scaling>
        <c:delete val="1"/>
        <c:axPos val="b"/>
        <c:numFmt formatCode="ge" sourceLinked="1"/>
        <c:majorTickMark val="none"/>
        <c:minorTickMark val="none"/>
        <c:tickLblPos val="none"/>
        <c:crossAx val="107968768"/>
        <c:crosses val="autoZero"/>
        <c:auto val="1"/>
        <c:lblOffset val="100"/>
        <c:baseTimeUnit val="years"/>
      </c:dateAx>
      <c:valAx>
        <c:axId val="107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01536"/>
        <c:axId val="1080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01536"/>
        <c:axId val="108081536"/>
      </c:lineChart>
      <c:dateAx>
        <c:axId val="108001536"/>
        <c:scaling>
          <c:orientation val="minMax"/>
        </c:scaling>
        <c:delete val="1"/>
        <c:axPos val="b"/>
        <c:numFmt formatCode="ge" sourceLinked="1"/>
        <c:majorTickMark val="none"/>
        <c:minorTickMark val="none"/>
        <c:tickLblPos val="none"/>
        <c:crossAx val="108081536"/>
        <c:crosses val="autoZero"/>
        <c:auto val="1"/>
        <c:lblOffset val="100"/>
        <c:baseTimeUnit val="years"/>
      </c:dateAx>
      <c:valAx>
        <c:axId val="1080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19936"/>
        <c:axId val="1081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19936"/>
        <c:axId val="108130304"/>
      </c:lineChart>
      <c:dateAx>
        <c:axId val="108119936"/>
        <c:scaling>
          <c:orientation val="minMax"/>
        </c:scaling>
        <c:delete val="1"/>
        <c:axPos val="b"/>
        <c:numFmt formatCode="ge" sourceLinked="1"/>
        <c:majorTickMark val="none"/>
        <c:minorTickMark val="none"/>
        <c:tickLblPos val="none"/>
        <c:crossAx val="108130304"/>
        <c:crosses val="autoZero"/>
        <c:auto val="1"/>
        <c:lblOffset val="100"/>
        <c:baseTimeUnit val="years"/>
      </c:dateAx>
      <c:valAx>
        <c:axId val="1081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1625.19</c:v>
                </c:pt>
                <c:pt idx="1">
                  <c:v>1499.44</c:v>
                </c:pt>
                <c:pt idx="2">
                  <c:v>1375.47</c:v>
                </c:pt>
                <c:pt idx="3">
                  <c:v>1297.21</c:v>
                </c:pt>
                <c:pt idx="4">
                  <c:v>1158.31</c:v>
                </c:pt>
              </c:numCache>
            </c:numRef>
          </c:val>
        </c:ser>
        <c:dLbls>
          <c:showLegendKey val="0"/>
          <c:showVal val="0"/>
          <c:showCatName val="0"/>
          <c:showSerName val="0"/>
          <c:showPercent val="0"/>
          <c:showBubbleSize val="0"/>
        </c:dLbls>
        <c:gapWidth val="150"/>
        <c:axId val="108156416"/>
        <c:axId val="108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8156416"/>
        <c:axId val="108158336"/>
      </c:lineChart>
      <c:dateAx>
        <c:axId val="108156416"/>
        <c:scaling>
          <c:orientation val="minMax"/>
        </c:scaling>
        <c:delete val="1"/>
        <c:axPos val="b"/>
        <c:numFmt formatCode="ge" sourceLinked="1"/>
        <c:majorTickMark val="none"/>
        <c:minorTickMark val="none"/>
        <c:tickLblPos val="none"/>
        <c:crossAx val="108158336"/>
        <c:crosses val="autoZero"/>
        <c:auto val="1"/>
        <c:lblOffset val="100"/>
        <c:baseTimeUnit val="years"/>
      </c:dateAx>
      <c:valAx>
        <c:axId val="108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63.18</c:v>
                </c:pt>
                <c:pt idx="1">
                  <c:v>61.58</c:v>
                </c:pt>
                <c:pt idx="2">
                  <c:v>60.31</c:v>
                </c:pt>
                <c:pt idx="3">
                  <c:v>61.2</c:v>
                </c:pt>
                <c:pt idx="4">
                  <c:v>67.03</c:v>
                </c:pt>
              </c:numCache>
            </c:numRef>
          </c:val>
        </c:ser>
        <c:dLbls>
          <c:showLegendKey val="0"/>
          <c:showVal val="0"/>
          <c:showCatName val="0"/>
          <c:showSerName val="0"/>
          <c:showPercent val="0"/>
          <c:showBubbleSize val="0"/>
        </c:dLbls>
        <c:gapWidth val="150"/>
        <c:axId val="108178432"/>
        <c:axId val="1082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8178432"/>
        <c:axId val="108266624"/>
      </c:lineChart>
      <c:dateAx>
        <c:axId val="108178432"/>
        <c:scaling>
          <c:orientation val="minMax"/>
        </c:scaling>
        <c:delete val="1"/>
        <c:axPos val="b"/>
        <c:numFmt formatCode="ge" sourceLinked="1"/>
        <c:majorTickMark val="none"/>
        <c:minorTickMark val="none"/>
        <c:tickLblPos val="none"/>
        <c:crossAx val="108266624"/>
        <c:crosses val="autoZero"/>
        <c:auto val="1"/>
        <c:lblOffset val="100"/>
        <c:baseTimeUnit val="years"/>
      </c:dateAx>
      <c:valAx>
        <c:axId val="1082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219.79</c:v>
                </c:pt>
                <c:pt idx="1">
                  <c:v>226.1</c:v>
                </c:pt>
                <c:pt idx="2">
                  <c:v>240.58</c:v>
                </c:pt>
                <c:pt idx="3">
                  <c:v>235.43</c:v>
                </c:pt>
                <c:pt idx="4">
                  <c:v>219.01</c:v>
                </c:pt>
              </c:numCache>
            </c:numRef>
          </c:val>
        </c:ser>
        <c:dLbls>
          <c:showLegendKey val="0"/>
          <c:showVal val="0"/>
          <c:showCatName val="0"/>
          <c:showSerName val="0"/>
          <c:showPercent val="0"/>
          <c:showBubbleSize val="0"/>
        </c:dLbls>
        <c:gapWidth val="150"/>
        <c:axId val="108296448"/>
        <c:axId val="1082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8296448"/>
        <c:axId val="108298624"/>
      </c:lineChart>
      <c:dateAx>
        <c:axId val="108296448"/>
        <c:scaling>
          <c:orientation val="minMax"/>
        </c:scaling>
        <c:delete val="1"/>
        <c:axPos val="b"/>
        <c:numFmt formatCode="ge" sourceLinked="1"/>
        <c:majorTickMark val="none"/>
        <c:minorTickMark val="none"/>
        <c:tickLblPos val="none"/>
        <c:crossAx val="108298624"/>
        <c:crosses val="autoZero"/>
        <c:auto val="1"/>
        <c:lblOffset val="100"/>
        <c:baseTimeUnit val="years"/>
      </c:dateAx>
      <c:valAx>
        <c:axId val="1082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福岡県　うきは市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30579</v>
      </c>
      <c r="AM8" s="50"/>
      <c r="AN8" s="50"/>
      <c r="AO8" s="50"/>
      <c r="AP8" s="50"/>
      <c r="AQ8" s="50"/>
      <c r="AR8" s="50"/>
      <c r="AS8" s="50"/>
      <c r="AT8" s="45">
        <f>データ!T6</f>
        <v>117.46</v>
      </c>
      <c r="AU8" s="45"/>
      <c r="AV8" s="45"/>
      <c r="AW8" s="45"/>
      <c r="AX8" s="45"/>
      <c r="AY8" s="45"/>
      <c r="AZ8" s="45"/>
      <c r="BA8" s="45"/>
      <c r="BB8" s="45">
        <f>データ!U6</f>
        <v>260.33999999999997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90.66</v>
      </c>
      <c r="Q10" s="45"/>
      <c r="R10" s="45"/>
      <c r="S10" s="45"/>
      <c r="T10" s="45"/>
      <c r="U10" s="45"/>
      <c r="V10" s="45"/>
      <c r="W10" s="45">
        <f>データ!Q6</f>
        <v>100</v>
      </c>
      <c r="X10" s="45"/>
      <c r="Y10" s="45"/>
      <c r="Z10" s="45"/>
      <c r="AA10" s="45"/>
      <c r="AB10" s="45"/>
      <c r="AC10" s="45"/>
      <c r="AD10" s="50">
        <f>データ!R6</f>
        <v>3348</v>
      </c>
      <c r="AE10" s="50"/>
      <c r="AF10" s="50"/>
      <c r="AG10" s="50"/>
      <c r="AH10" s="50"/>
      <c r="AI10" s="50"/>
      <c r="AJ10" s="50"/>
      <c r="AK10" s="2"/>
      <c r="AL10" s="50">
        <f>データ!V6</f>
        <v>27607</v>
      </c>
      <c r="AM10" s="50"/>
      <c r="AN10" s="50"/>
      <c r="AO10" s="50"/>
      <c r="AP10" s="50"/>
      <c r="AQ10" s="50"/>
      <c r="AR10" s="50"/>
      <c r="AS10" s="50"/>
      <c r="AT10" s="45">
        <f>データ!W6</f>
        <v>9.98</v>
      </c>
      <c r="AU10" s="45"/>
      <c r="AV10" s="45"/>
      <c r="AW10" s="45"/>
      <c r="AX10" s="45"/>
      <c r="AY10" s="45"/>
      <c r="AZ10" s="45"/>
      <c r="BA10" s="45"/>
      <c r="BB10" s="45">
        <f>データ!X6</f>
        <v>2766.23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402257</v>
      </c>
      <c r="D6" s="33">
        <f t="shared" si="3"/>
        <v>47</v>
      </c>
      <c r="E6" s="33">
        <f t="shared" si="3"/>
        <v>17</v>
      </c>
      <c r="F6" s="33">
        <f t="shared" si="3"/>
        <v>4</v>
      </c>
      <c r="G6" s="33">
        <f t="shared" si="3"/>
        <v>0</v>
      </c>
      <c r="H6" s="33" t="str">
        <f t="shared" si="3"/>
        <v>福岡県　うきは市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90.66</v>
      </c>
      <c r="Q6" s="34">
        <f t="shared" si="3"/>
        <v>100</v>
      </c>
      <c r="R6" s="34">
        <f t="shared" si="3"/>
        <v>3348</v>
      </c>
      <c r="S6" s="34">
        <f t="shared" si="3"/>
        <v>30579</v>
      </c>
      <c r="T6" s="34">
        <f t="shared" si="3"/>
        <v>117.46</v>
      </c>
      <c r="U6" s="34">
        <f t="shared" si="3"/>
        <v>260.33999999999997</v>
      </c>
      <c r="V6" s="34">
        <f t="shared" si="3"/>
        <v>27607</v>
      </c>
      <c r="W6" s="34">
        <f t="shared" si="3"/>
        <v>9.98</v>
      </c>
      <c r="X6" s="34">
        <f t="shared" si="3"/>
        <v>2766.23</v>
      </c>
      <c r="Y6" s="35">
        <f>IF(Y7="",NA(),Y7)</f>
        <v>79.09</v>
      </c>
      <c r="Z6" s="35">
        <f t="shared" ref="Z6:AH6" si="4">IF(Z7="",NA(),Z7)</f>
        <v>78.069999999999993</v>
      </c>
      <c r="AA6" s="35">
        <f t="shared" si="4"/>
        <v>76.97</v>
      </c>
      <c r="AB6" s="35">
        <f t="shared" si="4"/>
        <v>77.52</v>
      </c>
      <c r="AC6" s="35">
        <f t="shared" si="4"/>
        <v>81.38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1625.19</v>
      </c>
      <c r="BG6" s="35">
        <f t="shared" ref="BG6:BO6" si="7">IF(BG7="",NA(),BG7)</f>
        <v>1499.44</v>
      </c>
      <c r="BH6" s="35">
        <f t="shared" si="7"/>
        <v>1375.47</v>
      </c>
      <c r="BI6" s="35">
        <f t="shared" si="7"/>
        <v>1297.21</v>
      </c>
      <c r="BJ6" s="35">
        <f t="shared" si="7"/>
        <v>1158.31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63.18</v>
      </c>
      <c r="BR6" s="35">
        <f t="shared" ref="BR6:BZ6" si="8">IF(BR7="",NA(),BR7)</f>
        <v>61.58</v>
      </c>
      <c r="BS6" s="35">
        <f t="shared" si="8"/>
        <v>60.31</v>
      </c>
      <c r="BT6" s="35">
        <f t="shared" si="8"/>
        <v>61.2</v>
      </c>
      <c r="BU6" s="35">
        <f t="shared" si="8"/>
        <v>67.03</v>
      </c>
      <c r="BV6" s="35">
        <f t="shared" si="8"/>
        <v>62.83</v>
      </c>
      <c r="BW6" s="35">
        <f t="shared" si="8"/>
        <v>64.63</v>
      </c>
      <c r="BX6" s="35">
        <f t="shared" si="8"/>
        <v>66.56</v>
      </c>
      <c r="BY6" s="35">
        <f t="shared" si="8"/>
        <v>66.22</v>
      </c>
      <c r="BZ6" s="35">
        <f t="shared" si="8"/>
        <v>69.87</v>
      </c>
      <c r="CA6" s="34" t="str">
        <f>IF(CA7="","",IF(CA7="-","【-】","【"&amp;SUBSTITUTE(TEXT(CA7,"#,##0.00"),"-","△")&amp;"】"))</f>
        <v>【69.80】</v>
      </c>
      <c r="CB6" s="35">
        <f>IF(CB7="",NA(),CB7)</f>
        <v>219.79</v>
      </c>
      <c r="CC6" s="35">
        <f t="shared" ref="CC6:CK6" si="9">IF(CC7="",NA(),CC7)</f>
        <v>226.1</v>
      </c>
      <c r="CD6" s="35">
        <f t="shared" si="9"/>
        <v>240.58</v>
      </c>
      <c r="CE6" s="35">
        <f t="shared" si="9"/>
        <v>235.43</v>
      </c>
      <c r="CF6" s="35">
        <f t="shared" si="9"/>
        <v>219.01</v>
      </c>
      <c r="CG6" s="35">
        <f t="shared" si="9"/>
        <v>250.43</v>
      </c>
      <c r="CH6" s="35">
        <f t="shared" si="9"/>
        <v>245.75</v>
      </c>
      <c r="CI6" s="35">
        <f t="shared" si="9"/>
        <v>244.29</v>
      </c>
      <c r="CJ6" s="35">
        <f t="shared" si="9"/>
        <v>246.72</v>
      </c>
      <c r="CK6" s="35">
        <f t="shared" si="9"/>
        <v>234.96</v>
      </c>
      <c r="CL6" s="34" t="str">
        <f>IF(CL7="","",IF(CL7="-","【-】","【"&amp;SUBSTITUTE(TEXT(CL7,"#,##0.00"),"-","△")&amp;"】"))</f>
        <v>【232.54】</v>
      </c>
      <c r="CM6" s="35">
        <f>IF(CM7="",NA(),CM7)</f>
        <v>51.7</v>
      </c>
      <c r="CN6" s="35">
        <f t="shared" ref="CN6:CV6" si="10">IF(CN7="",NA(),CN7)</f>
        <v>54.58</v>
      </c>
      <c r="CO6" s="35">
        <f t="shared" si="10"/>
        <v>56.16</v>
      </c>
      <c r="CP6" s="35">
        <f t="shared" si="10"/>
        <v>58.93</v>
      </c>
      <c r="CQ6" s="35">
        <f t="shared" si="10"/>
        <v>62.26</v>
      </c>
      <c r="CR6" s="35">
        <f t="shared" si="10"/>
        <v>42.31</v>
      </c>
      <c r="CS6" s="35">
        <f t="shared" si="10"/>
        <v>43.65</v>
      </c>
      <c r="CT6" s="35">
        <f t="shared" si="10"/>
        <v>43.58</v>
      </c>
      <c r="CU6" s="35">
        <f t="shared" si="10"/>
        <v>41.35</v>
      </c>
      <c r="CV6" s="35">
        <f t="shared" si="10"/>
        <v>42.9</v>
      </c>
      <c r="CW6" s="34" t="str">
        <f>IF(CW7="","",IF(CW7="-","【-】","【"&amp;SUBSTITUTE(TEXT(CW7,"#,##0.00"),"-","△")&amp;"】"))</f>
        <v>【42.17】</v>
      </c>
      <c r="CX6" s="35">
        <f>IF(CX7="",NA(),CX7)</f>
        <v>68.48</v>
      </c>
      <c r="CY6" s="35">
        <f t="shared" ref="CY6:DG6" si="11">IF(CY7="",NA(),CY7)</f>
        <v>71.36</v>
      </c>
      <c r="CZ6" s="35">
        <f t="shared" si="11"/>
        <v>71.94</v>
      </c>
      <c r="DA6" s="35">
        <f t="shared" si="11"/>
        <v>74.069999999999993</v>
      </c>
      <c r="DB6" s="35">
        <f t="shared" si="11"/>
        <v>77.14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4.18</v>
      </c>
      <c r="EF6" s="35">
        <f t="shared" ref="EF6:EN6" si="14">IF(EF7="",NA(),EF7)</f>
        <v>1.89</v>
      </c>
      <c r="EG6" s="35">
        <f t="shared" si="14"/>
        <v>1.91</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402257</v>
      </c>
      <c r="D7" s="37">
        <v>47</v>
      </c>
      <c r="E7" s="37">
        <v>17</v>
      </c>
      <c r="F7" s="37">
        <v>4</v>
      </c>
      <c r="G7" s="37">
        <v>0</v>
      </c>
      <c r="H7" s="37" t="s">
        <v>110</v>
      </c>
      <c r="I7" s="37" t="s">
        <v>111</v>
      </c>
      <c r="J7" s="37" t="s">
        <v>112</v>
      </c>
      <c r="K7" s="37" t="s">
        <v>113</v>
      </c>
      <c r="L7" s="37" t="s">
        <v>114</v>
      </c>
      <c r="M7" s="37"/>
      <c r="N7" s="38" t="s">
        <v>115</v>
      </c>
      <c r="O7" s="38" t="s">
        <v>116</v>
      </c>
      <c r="P7" s="38">
        <v>90.66</v>
      </c>
      <c r="Q7" s="38">
        <v>100</v>
      </c>
      <c r="R7" s="38">
        <v>3348</v>
      </c>
      <c r="S7" s="38">
        <v>30579</v>
      </c>
      <c r="T7" s="38">
        <v>117.46</v>
      </c>
      <c r="U7" s="38">
        <v>260.33999999999997</v>
      </c>
      <c r="V7" s="38">
        <v>27607</v>
      </c>
      <c r="W7" s="38">
        <v>9.98</v>
      </c>
      <c r="X7" s="38">
        <v>2766.23</v>
      </c>
      <c r="Y7" s="38">
        <v>79.09</v>
      </c>
      <c r="Z7" s="38">
        <v>78.069999999999993</v>
      </c>
      <c r="AA7" s="38">
        <v>76.97</v>
      </c>
      <c r="AB7" s="38">
        <v>77.52</v>
      </c>
      <c r="AC7" s="38">
        <v>81.38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1625.19</v>
      </c>
      <c r="BG7" s="38">
        <v>1499.44</v>
      </c>
      <c r="BH7" s="38">
        <v>1375.47</v>
      </c>
      <c r="BI7" s="38">
        <v>1297.21</v>
      </c>
      <c r="BJ7" s="38">
        <v>1158.31</v>
      </c>
      <c r="BK7" s="38">
        <v>1622.51</v>
      </c>
      <c r="BL7" s="38">
        <v>1569.13</v>
      </c>
      <c r="BM7" s="38">
        <v>1436</v>
      </c>
      <c r="BN7" s="38">
        <v>1434.89</v>
      </c>
      <c r="BO7" s="38">
        <v>1298.9100000000001</v>
      </c>
      <c r="BP7" s="38">
        <v>1348.09</v>
      </c>
      <c r="BQ7" s="38">
        <v>63.18</v>
      </c>
      <c r="BR7" s="38">
        <v>61.58</v>
      </c>
      <c r="BS7" s="38">
        <v>60.31</v>
      </c>
      <c r="BT7" s="38">
        <v>61.2</v>
      </c>
      <c r="BU7" s="38">
        <v>67.03</v>
      </c>
      <c r="BV7" s="38">
        <v>62.83</v>
      </c>
      <c r="BW7" s="38">
        <v>64.63</v>
      </c>
      <c r="BX7" s="38">
        <v>66.56</v>
      </c>
      <c r="BY7" s="38">
        <v>66.22</v>
      </c>
      <c r="BZ7" s="38">
        <v>69.87</v>
      </c>
      <c r="CA7" s="38">
        <v>69.8</v>
      </c>
      <c r="CB7" s="38">
        <v>219.79</v>
      </c>
      <c r="CC7" s="38">
        <v>226.1</v>
      </c>
      <c r="CD7" s="38">
        <v>240.58</v>
      </c>
      <c r="CE7" s="38">
        <v>235.43</v>
      </c>
      <c r="CF7" s="38">
        <v>219.01</v>
      </c>
      <c r="CG7" s="38">
        <v>250.43</v>
      </c>
      <c r="CH7" s="38">
        <v>245.75</v>
      </c>
      <c r="CI7" s="38">
        <v>244.29</v>
      </c>
      <c r="CJ7" s="38">
        <v>246.72</v>
      </c>
      <c r="CK7" s="38">
        <v>234.96</v>
      </c>
      <c r="CL7" s="38">
        <v>232.54</v>
      </c>
      <c r="CM7" s="38">
        <v>51.7</v>
      </c>
      <c r="CN7" s="38">
        <v>54.58</v>
      </c>
      <c r="CO7" s="38">
        <v>56.16</v>
      </c>
      <c r="CP7" s="38">
        <v>58.93</v>
      </c>
      <c r="CQ7" s="38">
        <v>62.26</v>
      </c>
      <c r="CR7" s="38">
        <v>42.31</v>
      </c>
      <c r="CS7" s="38">
        <v>43.65</v>
      </c>
      <c r="CT7" s="38">
        <v>43.58</v>
      </c>
      <c r="CU7" s="38">
        <v>41.35</v>
      </c>
      <c r="CV7" s="38">
        <v>42.9</v>
      </c>
      <c r="CW7" s="38">
        <v>42.17</v>
      </c>
      <c r="CX7" s="38">
        <v>68.48</v>
      </c>
      <c r="CY7" s="38">
        <v>71.36</v>
      </c>
      <c r="CZ7" s="38">
        <v>71.94</v>
      </c>
      <c r="DA7" s="38">
        <v>74.069999999999993</v>
      </c>
      <c r="DB7" s="38">
        <v>77.14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4.18</v>
      </c>
      <c r="EF7" s="38">
        <v>1.89</v>
      </c>
      <c r="EG7" s="38">
        <v>1.91</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ukiha</cp:lastModifiedBy>
  <cp:lastPrinted>2018-02-09T02:35:43Z</cp:lastPrinted>
  <dcterms:created xsi:type="dcterms:W3CDTF">2017-12-25T02:22:36Z</dcterms:created>
  <dcterms:modified xsi:type="dcterms:W3CDTF">2018-02-09T02:38:16Z</dcterms:modified>
  <cp:category/>
</cp:coreProperties>
</file>