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AT10" i="4"/>
  <c r="AL10" i="4"/>
  <c r="W10" i="4"/>
  <c r="BB8" i="4"/>
  <c r="AT8" i="4"/>
  <c r="AL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<sst xmlns="http://schemas.openxmlformats.org/spreadsheetml/2006/main" count="237" uniqueCount="124">
  <si>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</si>
  <si>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</si>
  <si>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</si>
  <si>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</si>
  <si>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</si>
  <si>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</si>
  <si>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</si>
  <si>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</si>
  <si>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</si>
  <si>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</si>
  <si>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</si>
  <si>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</si>
  <si>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</si>
  <si>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</si>
  <si>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</si>
  <si>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</si>
  <si>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</si>
  <si>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</si>
  <si>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</si>
  <si>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</si>
  <si>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</si>
  <si>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</si>
  <si>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</si>
  <si>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</si>
  <si>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</si>
  <si>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</si>
  <si>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</si>
  <si>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</si>
  <si>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</si>
  <si>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</si>
  <si>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</si>
  <si>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</si>
  <si>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</si>
  <si>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</si>
  <si>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</si>
  <si>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</si>
  <si>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</si>
  <si>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</si>
  <si>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</si>
  <si>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</si>
  <si>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</si>
  <si>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</si>
  <si>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</si>
  <si>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</si>
  <si>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</si>
  <si>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</si>
  <si>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</si>
  <si>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</si>
  <si>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</si>
  <si>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</si>
  <si>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</si>
  <si>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</si>
  <si>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</si>
  <si>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</si>
  <si>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</si>
  <si>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</si>
  <si>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</si>
  <si>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</si>
  <si>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</si>
  <si>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</si>
  <si>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</si>
  <si>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</si>
  <si>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</si>
  <si>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</si>
  <si>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</si>
  <si>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</si>
  <si>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</si>
  <si>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</si>
  <si>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</si>
  <si>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</si>
  <si>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</si>
  <si>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</si>
  <si>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</si>
  <si>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</si>
  <si>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</si>
  <si>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</si>
  <si>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</si>
  <si>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</si>
  <si>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</si>
  <si>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</si>
  <si>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</si>
  <si>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</si>
  <si>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</si>
  <si>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</si>
  <si>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</si>
  <si>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</si>
  <si>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</si>
  <si>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</si>
  <si>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</si>
  <si>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</si>
  <si>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</si>
  <si>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</si>
  <si>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</si>
  <si>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</si>
  <si>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</si>
  <si>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</si>
  <si>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</si>
  <si>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</si>
  <si>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</si>
  <si>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</si>
  <si>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</si>
  <si>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</si>
  <si>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</si>
  <si>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</si>
  <si>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</si>
  <si>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</si>
  <si>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</si>
  <si>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</si>
  <si>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うきは市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</si>
  <si>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</si>
  <si>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</si>
  <si>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</si>
  <si>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</si>
  <si>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</si>
  <si>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</si>
  <si>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</si>
  <si>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</si>
  <si>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</si>
  <si>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</si>
  <si>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</si>
  <si>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</si>
  <si>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平成18年度から21年度にかけて水道管の取替工事を行ったが、二つの浄水場の老朽化が見られる。今後、上水道に切り替わることも予想され、なかなか更新ができない状況である。</t>
    <rPh sb="0" eb="2">
      <t>ヘイセイ</t>
    </rPh>
    <rPh sb="4" eb="6">
      <t>ネンド</t>
    </rPh>
    <rPh sb="10" eb="12">
      <t>ネンド</t>
    </rPh>
    <rPh sb="16" eb="19">
      <t>スイドウカン</t>
    </rPh>
    <rPh sb="20" eb="22">
      <t>トリカエ</t>
    </rPh>
    <rPh sb="22" eb="24">
      <t>コウジ</t>
    </rPh>
    <rPh sb="25" eb="26">
      <t>オコナ</t>
    </rPh>
    <rPh sb="30" eb="31">
      <t>フタ</t>
    </rPh>
    <rPh sb="33" eb="36">
      <t>ジョウスイジョウ</t>
    </rPh>
    <rPh sb="37" eb="40">
      <t>ロウキュウカ</t>
    </rPh>
    <rPh sb="41" eb="42">
      <t>ミ</t>
    </rPh>
    <rPh sb="46" eb="48">
      <t>コンゴ</t>
    </rPh>
    <rPh sb="49" eb="52">
      <t>ジョウスイドウ</t>
    </rPh>
    <rPh sb="53" eb="54">
      <t>キ</t>
    </rPh>
    <rPh sb="55" eb="56">
      <t>カ</t>
    </rPh>
    <rPh sb="61" eb="63">
      <t>ヨソウ</t>
    </rPh>
    <rPh sb="70" eb="72">
      <t>コウシン</t>
    </rPh>
    <rPh sb="77" eb="79">
      <t>ジョウキョウ</t>
    </rPh>
    <phoneticPr fontId="4"/>
  </si>
  <si>
    <t>簡易水道給水地区は、耳納連山の麓に位置し、人口増があまり望めない。そのため簡易水道料金収入が伸びない。市では、上水道整備の検討を行っているため簡易水道を上水道に切り替わることも考えられる。そのため施設の更新ができない状況である。現在、簡易水道事業の経営は厳しい状況であるため、更なる施設維持管理費の削減、使用料金の見直しを検討しなければならない。</t>
    <rPh sb="51" eb="52">
      <t>シ</t>
    </rPh>
    <rPh sb="55" eb="58">
      <t>ジョウスイドウ</t>
    </rPh>
    <rPh sb="58" eb="60">
      <t>セイビ</t>
    </rPh>
    <rPh sb="61" eb="63">
      <t>ケントウ</t>
    </rPh>
    <rPh sb="64" eb="65">
      <t>オコナ</t>
    </rPh>
    <rPh sb="71" eb="75">
      <t>カンイスイドウ</t>
    </rPh>
    <rPh sb="76" eb="79">
      <t>ジョウスイドウ</t>
    </rPh>
    <rPh sb="80" eb="81">
      <t>キ</t>
    </rPh>
    <rPh sb="82" eb="83">
      <t>カ</t>
    </rPh>
    <rPh sb="88" eb="89">
      <t>カンガ</t>
    </rPh>
    <rPh sb="98" eb="100">
      <t>シセツ</t>
    </rPh>
    <rPh sb="101" eb="103">
      <t>コウシン</t>
    </rPh>
    <rPh sb="108" eb="110">
      <t>ジョウキョウ</t>
    </rPh>
    <rPh sb="114" eb="116">
      <t>ゲンザイ</t>
    </rPh>
    <rPh sb="117" eb="121">
      <t>カンイスイドウ</t>
    </rPh>
    <rPh sb="121" eb="123">
      <t>ジギョウ</t>
    </rPh>
    <rPh sb="124" eb="126">
      <t>ケイエイ</t>
    </rPh>
    <rPh sb="127" eb="128">
      <t>キビ</t>
    </rPh>
    <rPh sb="130" eb="132">
      <t>ジョウキョウ</t>
    </rPh>
    <rPh sb="138" eb="139">
      <t>サラ</t>
    </rPh>
    <rPh sb="141" eb="143">
      <t>シセツ</t>
    </rPh>
    <rPh sb="143" eb="145">
      <t>イジ</t>
    </rPh>
    <rPh sb="145" eb="148">
      <t>カンリヒ</t>
    </rPh>
    <rPh sb="149" eb="151">
      <t>サクゲン</t>
    </rPh>
    <rPh sb="152" eb="154">
      <t>シヨウ</t>
    </rPh>
    <rPh sb="154" eb="156">
      <t>リョウキン</t>
    </rPh>
    <rPh sb="157" eb="159">
      <t>ミナオ</t>
    </rPh>
    <rPh sb="161" eb="163">
      <t>ケントウ</t>
    </rPh>
    <phoneticPr fontId="4"/>
  </si>
  <si>
    <t>企業債残高対給水収益比率では、率が下がっているが、給水収益が増加したことによると思われる。給水原価では、他団体と比較すると例年低く、維持管理費の削減の結果と思われる。しかし、供給単価が低いため料金回収率は、他団体とほぼ同じ率である。施設利用率では、施設稼働率が他団体より良い状況である。</t>
    <rPh sb="0" eb="2">
      <t>キギョウ</t>
    </rPh>
    <rPh sb="2" eb="3">
      <t>サイ</t>
    </rPh>
    <rPh sb="3" eb="5">
      <t>ザンダカ</t>
    </rPh>
    <rPh sb="5" eb="6">
      <t>タイ</t>
    </rPh>
    <rPh sb="6" eb="8">
      <t>キュウスイ</t>
    </rPh>
    <rPh sb="8" eb="10">
      <t>シュウエキ</t>
    </rPh>
    <rPh sb="10" eb="12">
      <t>ヒリツ</t>
    </rPh>
    <rPh sb="15" eb="16">
      <t>リツ</t>
    </rPh>
    <rPh sb="17" eb="18">
      <t>サ</t>
    </rPh>
    <rPh sb="25" eb="27">
      <t>キュウスイ</t>
    </rPh>
    <rPh sb="27" eb="29">
      <t>シュウエキ</t>
    </rPh>
    <rPh sb="30" eb="32">
      <t>ゾウカ</t>
    </rPh>
    <rPh sb="40" eb="41">
      <t>オモ</t>
    </rPh>
    <rPh sb="45" eb="47">
      <t>キュウスイ</t>
    </rPh>
    <rPh sb="47" eb="49">
      <t>ゲンカ</t>
    </rPh>
    <rPh sb="52" eb="53">
      <t>タ</t>
    </rPh>
    <rPh sb="53" eb="55">
      <t>ダンタイ</t>
    </rPh>
    <rPh sb="56" eb="58">
      <t>ヒカク</t>
    </rPh>
    <rPh sb="61" eb="63">
      <t>レイネン</t>
    </rPh>
    <rPh sb="63" eb="64">
      <t>ヒク</t>
    </rPh>
    <rPh sb="66" eb="68">
      <t>イジ</t>
    </rPh>
    <rPh sb="68" eb="70">
      <t>カンリ</t>
    </rPh>
    <rPh sb="70" eb="71">
      <t>ヒ</t>
    </rPh>
    <rPh sb="72" eb="74">
      <t>サクゲン</t>
    </rPh>
    <rPh sb="75" eb="77">
      <t>ケッカ</t>
    </rPh>
    <rPh sb="78" eb="79">
      <t>オモ</t>
    </rPh>
    <rPh sb="87" eb="89">
      <t>キョウキュウ</t>
    </rPh>
    <rPh sb="89" eb="91">
      <t>タンカ</t>
    </rPh>
    <rPh sb="92" eb="93">
      <t>ヒク</t>
    </rPh>
    <rPh sb="96" eb="98">
      <t>リョウキン</t>
    </rPh>
    <rPh sb="98" eb="100">
      <t>カイシュウ</t>
    </rPh>
    <rPh sb="100" eb="101">
      <t>リツ</t>
    </rPh>
    <rPh sb="103" eb="104">
      <t>タ</t>
    </rPh>
    <rPh sb="104" eb="106">
      <t>ダンタイ</t>
    </rPh>
    <rPh sb="109" eb="110">
      <t>オナ</t>
    </rPh>
    <rPh sb="111" eb="112">
      <t>リツ</t>
    </rPh>
    <rPh sb="116" eb="118">
      <t>シセツ</t>
    </rPh>
    <rPh sb="118" eb="121">
      <t>リヨウリツ</t>
    </rPh>
    <rPh sb="124" eb="126">
      <t>シセツ</t>
    </rPh>
    <rPh sb="126" eb="128">
      <t>カドウ</t>
    </rPh>
    <rPh sb="128" eb="129">
      <t>リツ</t>
    </rPh>
    <rPh sb="130" eb="131">
      <t>タ</t>
    </rPh>
    <rPh sb="131" eb="133">
      <t>ダンタイ</t>
    </rPh>
    <rPh sb="135" eb="136">
      <t>ヨ</t>
    </rPh>
    <rPh sb="137" eb="13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</si>
</sst>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1.04</c:v>
                </c:pt>
                <c:pt idx="4">
                  <c:v>0</c:v>
                </c:pt>
              </c:numCache>
            </c:numRef>
          </c:val>
        </c:ser>
        <c:dLbls>
          <c:showLegendKey val="0"/>
          <c:showVal val="0"/>
          <c:showCatName val="0"/>
          <c:showSerName val="0"/>
          <c:showPercent val="0"/>
          <c:showBubbleSize val="0"/>
        </c:dLbls>
        <c:gapWidth val="150"/>
        <c:axId val="100115968"/>
        <c:axId val="1001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00115968"/>
        <c:axId val="100117888"/>
      </c:lineChart>
      <c:dateAx>
        <c:axId val="100115968"/>
        <c:scaling>
          <c:orientation val="minMax"/>
        </c:scaling>
        <c:delete val="1"/>
        <c:axPos val="b"/>
        <c:numFmt formatCode="ge" sourceLinked="1"/>
        <c:majorTickMark val="none"/>
        <c:minorTickMark val="none"/>
        <c:tickLblPos val="none"/>
        <c:crossAx val="100117888"/>
        <c:crosses val="autoZero"/>
        <c:auto val="1"/>
        <c:lblOffset val="100"/>
        <c:baseTimeUnit val="years"/>
      </c:dateAx>
      <c:valAx>
        <c:axId val="1001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50.21</c:v>
                </c:pt>
                <c:pt idx="1">
                  <c:v>48.39</c:v>
                </c:pt>
                <c:pt idx="2">
                  <c:v>48.84</c:v>
                </c:pt>
                <c:pt idx="3">
                  <c:v>49.08</c:v>
                </c:pt>
                <c:pt idx="4">
                  <c:v>62.85</c:v>
                </c:pt>
              </c:numCache>
            </c:numRef>
          </c:val>
        </c:ser>
        <c:dLbls>
          <c:showLegendKey val="0"/>
          <c:showVal val="0"/>
          <c:showCatName val="0"/>
          <c:showSerName val="0"/>
          <c:showPercent val="0"/>
          <c:showBubbleSize val="0"/>
        </c:dLbls>
        <c:gapWidth val="150"/>
        <c:axId val="100988800"/>
        <c:axId val="1009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00988800"/>
        <c:axId val="100995072"/>
      </c:lineChart>
      <c:dateAx>
        <c:axId val="100988800"/>
        <c:scaling>
          <c:orientation val="minMax"/>
        </c:scaling>
        <c:delete val="1"/>
        <c:axPos val="b"/>
        <c:numFmt formatCode="ge" sourceLinked="1"/>
        <c:majorTickMark val="none"/>
        <c:minorTickMark val="none"/>
        <c:tickLblPos val="none"/>
        <c:crossAx val="100995072"/>
        <c:crosses val="autoZero"/>
        <c:auto val="1"/>
        <c:lblOffset val="100"/>
        <c:baseTimeUnit val="years"/>
      </c:dateAx>
      <c:valAx>
        <c:axId val="1009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82.72</c:v>
                </c:pt>
                <c:pt idx="1">
                  <c:v>87.24</c:v>
                </c:pt>
                <c:pt idx="2">
                  <c:v>83.03</c:v>
                </c:pt>
                <c:pt idx="3">
                  <c:v>78.819999999999993</c:v>
                </c:pt>
                <c:pt idx="4">
                  <c:v>74.819999999999993</c:v>
                </c:pt>
              </c:numCache>
            </c:numRef>
          </c:val>
        </c:ser>
        <c:dLbls>
          <c:showLegendKey val="0"/>
          <c:showVal val="0"/>
          <c:showCatName val="0"/>
          <c:showSerName val="0"/>
          <c:showPercent val="0"/>
          <c:showBubbleSize val="0"/>
        </c:dLbls>
        <c:gapWidth val="150"/>
        <c:axId val="101041664"/>
        <c:axId val="1010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01041664"/>
        <c:axId val="101043584"/>
      </c:lineChart>
      <c:dateAx>
        <c:axId val="101041664"/>
        <c:scaling>
          <c:orientation val="minMax"/>
        </c:scaling>
        <c:delete val="1"/>
        <c:axPos val="b"/>
        <c:numFmt formatCode="ge" sourceLinked="1"/>
        <c:majorTickMark val="none"/>
        <c:minorTickMark val="none"/>
        <c:tickLblPos val="none"/>
        <c:crossAx val="101043584"/>
        <c:crosses val="autoZero"/>
        <c:auto val="1"/>
        <c:lblOffset val="100"/>
        <c:baseTimeUnit val="years"/>
      </c:dateAx>
      <c:valAx>
        <c:axId val="1010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101.38</c:v>
                </c:pt>
                <c:pt idx="1">
                  <c:v>85.96</c:v>
                </c:pt>
                <c:pt idx="2">
                  <c:v>55.53</c:v>
                </c:pt>
                <c:pt idx="3">
                  <c:v>90.99</c:v>
                </c:pt>
                <c:pt idx="4">
                  <c:v>82.22</c:v>
                </c:pt>
              </c:numCache>
            </c:numRef>
          </c:val>
        </c:ser>
        <c:dLbls>
          <c:showLegendKey val="0"/>
          <c:showVal val="0"/>
          <c:showCatName val="0"/>
          <c:showSerName val="0"/>
          <c:showPercent val="0"/>
          <c:showBubbleSize val="0"/>
        </c:dLbls>
        <c:gapWidth val="150"/>
        <c:axId val="100291712"/>
        <c:axId val="1002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00291712"/>
        <c:axId val="100293632"/>
      </c:lineChart>
      <c:dateAx>
        <c:axId val="100291712"/>
        <c:scaling>
          <c:orientation val="minMax"/>
        </c:scaling>
        <c:delete val="1"/>
        <c:axPos val="b"/>
        <c:numFmt formatCode="ge" sourceLinked="1"/>
        <c:majorTickMark val="none"/>
        <c:minorTickMark val="none"/>
        <c:tickLblPos val="none"/>
        <c:crossAx val="100293632"/>
        <c:crosses val="autoZero"/>
        <c:auto val="1"/>
        <c:lblOffset val="100"/>
        <c:baseTimeUnit val="years"/>
      </c:dateAx>
      <c:valAx>
        <c:axId val="1002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320000"/>
        <c:axId val="1003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20000"/>
        <c:axId val="100321920"/>
      </c:lineChart>
      <c:dateAx>
        <c:axId val="100320000"/>
        <c:scaling>
          <c:orientation val="minMax"/>
        </c:scaling>
        <c:delete val="1"/>
        <c:axPos val="b"/>
        <c:numFmt formatCode="ge" sourceLinked="1"/>
        <c:majorTickMark val="none"/>
        <c:minorTickMark val="none"/>
        <c:tickLblPos val="none"/>
        <c:crossAx val="100321920"/>
        <c:crosses val="autoZero"/>
        <c:auto val="1"/>
        <c:lblOffset val="100"/>
        <c:baseTimeUnit val="years"/>
      </c:dateAx>
      <c:valAx>
        <c:axId val="1003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364672"/>
        <c:axId val="1003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64672"/>
        <c:axId val="100366592"/>
      </c:lineChart>
      <c:dateAx>
        <c:axId val="100364672"/>
        <c:scaling>
          <c:orientation val="minMax"/>
        </c:scaling>
        <c:delete val="1"/>
        <c:axPos val="b"/>
        <c:numFmt formatCode="ge" sourceLinked="1"/>
        <c:majorTickMark val="none"/>
        <c:minorTickMark val="none"/>
        <c:tickLblPos val="none"/>
        <c:crossAx val="100366592"/>
        <c:crosses val="autoZero"/>
        <c:auto val="1"/>
        <c:lblOffset val="100"/>
        <c:baseTimeUnit val="years"/>
      </c:dateAx>
      <c:valAx>
        <c:axId val="1003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37408"/>
        <c:axId val="1007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37408"/>
        <c:axId val="100739328"/>
      </c:lineChart>
      <c:dateAx>
        <c:axId val="100737408"/>
        <c:scaling>
          <c:orientation val="minMax"/>
        </c:scaling>
        <c:delete val="1"/>
        <c:axPos val="b"/>
        <c:numFmt formatCode="ge" sourceLinked="1"/>
        <c:majorTickMark val="none"/>
        <c:minorTickMark val="none"/>
        <c:tickLblPos val="none"/>
        <c:crossAx val="100739328"/>
        <c:crosses val="autoZero"/>
        <c:auto val="1"/>
        <c:lblOffset val="100"/>
        <c:baseTimeUnit val="years"/>
      </c:dateAx>
      <c:valAx>
        <c:axId val="1007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79904"/>
        <c:axId val="10079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79904"/>
        <c:axId val="100790272"/>
      </c:lineChart>
      <c:dateAx>
        <c:axId val="100779904"/>
        <c:scaling>
          <c:orientation val="minMax"/>
        </c:scaling>
        <c:delete val="1"/>
        <c:axPos val="b"/>
        <c:numFmt formatCode="ge" sourceLinked="1"/>
        <c:majorTickMark val="none"/>
        <c:minorTickMark val="none"/>
        <c:tickLblPos val="none"/>
        <c:crossAx val="100790272"/>
        <c:crosses val="autoZero"/>
        <c:auto val="1"/>
        <c:lblOffset val="100"/>
        <c:baseTimeUnit val="years"/>
      </c:dateAx>
      <c:valAx>
        <c:axId val="1007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1565.62</c:v>
                </c:pt>
                <c:pt idx="1">
                  <c:v>1578.28</c:v>
                </c:pt>
                <c:pt idx="2">
                  <c:v>1565.98</c:v>
                </c:pt>
                <c:pt idx="3">
                  <c:v>1563.23</c:v>
                </c:pt>
                <c:pt idx="4">
                  <c:v>1356.91</c:v>
                </c:pt>
              </c:numCache>
            </c:numRef>
          </c:val>
        </c:ser>
        <c:dLbls>
          <c:showLegendKey val="0"/>
          <c:showVal val="0"/>
          <c:showCatName val="0"/>
          <c:showSerName val="0"/>
          <c:showPercent val="0"/>
          <c:showBubbleSize val="0"/>
        </c:dLbls>
        <c:gapWidth val="150"/>
        <c:axId val="100820480"/>
        <c:axId val="1008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00820480"/>
        <c:axId val="100822400"/>
      </c:lineChart>
      <c:dateAx>
        <c:axId val="100820480"/>
        <c:scaling>
          <c:orientation val="minMax"/>
        </c:scaling>
        <c:delete val="1"/>
        <c:axPos val="b"/>
        <c:numFmt formatCode="ge" sourceLinked="1"/>
        <c:majorTickMark val="none"/>
        <c:minorTickMark val="none"/>
        <c:tickLblPos val="none"/>
        <c:crossAx val="100822400"/>
        <c:crosses val="autoZero"/>
        <c:auto val="1"/>
        <c:lblOffset val="100"/>
        <c:baseTimeUnit val="years"/>
      </c:dateAx>
      <c:valAx>
        <c:axId val="1008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83.43</c:v>
                </c:pt>
                <c:pt idx="1">
                  <c:v>63.29</c:v>
                </c:pt>
                <c:pt idx="2">
                  <c:v>48.08</c:v>
                </c:pt>
                <c:pt idx="3">
                  <c:v>44.44</c:v>
                </c:pt>
                <c:pt idx="4">
                  <c:v>39.53</c:v>
                </c:pt>
              </c:numCache>
            </c:numRef>
          </c:val>
        </c:ser>
        <c:dLbls>
          <c:showLegendKey val="0"/>
          <c:showVal val="0"/>
          <c:showCatName val="0"/>
          <c:showSerName val="0"/>
          <c:showPercent val="0"/>
          <c:showBubbleSize val="0"/>
        </c:dLbls>
        <c:gapWidth val="150"/>
        <c:axId val="100838784"/>
        <c:axId val="1009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00838784"/>
        <c:axId val="100926976"/>
      </c:lineChart>
      <c:dateAx>
        <c:axId val="100838784"/>
        <c:scaling>
          <c:orientation val="minMax"/>
        </c:scaling>
        <c:delete val="1"/>
        <c:axPos val="b"/>
        <c:numFmt formatCode="ge" sourceLinked="1"/>
        <c:majorTickMark val="none"/>
        <c:minorTickMark val="none"/>
        <c:tickLblPos val="none"/>
        <c:crossAx val="100926976"/>
        <c:crosses val="autoZero"/>
        <c:auto val="1"/>
        <c:lblOffset val="100"/>
        <c:baseTimeUnit val="years"/>
      </c:dateAx>
      <c:valAx>
        <c:axId val="1009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136.69999999999999</c:v>
                </c:pt>
                <c:pt idx="1">
                  <c:v>172.45</c:v>
                </c:pt>
                <c:pt idx="2">
                  <c:v>230.93</c:v>
                </c:pt>
                <c:pt idx="3">
                  <c:v>252.76</c:v>
                </c:pt>
                <c:pt idx="4">
                  <c:v>260.06</c:v>
                </c:pt>
              </c:numCache>
            </c:numRef>
          </c:val>
        </c:ser>
        <c:dLbls>
          <c:showLegendKey val="0"/>
          <c:showVal val="0"/>
          <c:showCatName val="0"/>
          <c:showSerName val="0"/>
          <c:showPercent val="0"/>
          <c:showBubbleSize val="0"/>
        </c:dLbls>
        <c:gapWidth val="150"/>
        <c:axId val="100956416"/>
        <c:axId val="1009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00956416"/>
        <c:axId val="100958592"/>
      </c:lineChart>
      <c:dateAx>
        <c:axId val="100956416"/>
        <c:scaling>
          <c:orientation val="minMax"/>
        </c:scaling>
        <c:delete val="1"/>
        <c:axPos val="b"/>
        <c:numFmt formatCode="ge" sourceLinked="1"/>
        <c:majorTickMark val="none"/>
        <c:minorTickMark val="none"/>
        <c:tickLblPos val="none"/>
        <c:crossAx val="100958592"/>
        <c:crosses val="autoZero"/>
        <c:auto val="1"/>
        <c:lblOffset val="100"/>
        <c:baseTimeUnit val="years"/>
      </c:dateAx>
      <c:valAx>
        <c:axId val="1009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福岡県　うきは市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120</v>
      </c>
      <c r="AE8" s="50"/>
      <c r="AF8" s="50"/>
      <c r="AG8" s="50"/>
      <c r="AH8" s="50"/>
      <c r="AI8" s="50"/>
      <c r="AJ8" s="50"/>
      <c r="AK8" s="2"/>
      <c r="AL8" s="51">
        <f>データ!$R$6</f>
        <v>30579</v>
      </c>
      <c r="AM8" s="51"/>
      <c r="AN8" s="51"/>
      <c r="AO8" s="51"/>
      <c r="AP8" s="51"/>
      <c r="AQ8" s="51"/>
      <c r="AR8" s="51"/>
      <c r="AS8" s="51"/>
      <c r="AT8" s="46">
        <f>データ!$S$6</f>
        <v>117.46</v>
      </c>
      <c r="AU8" s="46"/>
      <c r="AV8" s="46"/>
      <c r="AW8" s="46"/>
      <c r="AX8" s="46"/>
      <c r="AY8" s="46"/>
      <c r="AZ8" s="46"/>
      <c r="BA8" s="46"/>
      <c r="BB8" s="46">
        <f>データ!$T$6</f>
        <v>260.33999999999997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2.16</v>
      </c>
      <c r="Q10" s="46"/>
      <c r="R10" s="46"/>
      <c r="S10" s="46"/>
      <c r="T10" s="46"/>
      <c r="U10" s="46"/>
      <c r="V10" s="46"/>
      <c r="W10" s="51">
        <f>データ!$Q$6</f>
        <v>1180</v>
      </c>
      <c r="X10" s="51"/>
      <c r="Y10" s="51"/>
      <c r="Z10" s="51"/>
      <c r="AA10" s="51"/>
      <c r="AB10" s="51"/>
      <c r="AC10" s="51"/>
      <c r="AD10" s="2"/>
      <c r="AE10" s="2"/>
      <c r="AF10" s="2"/>
      <c r="AG10" s="2"/>
      <c r="AH10" s="2"/>
      <c r="AI10" s="2"/>
      <c r="AJ10" s="2"/>
      <c r="AK10" s="2"/>
      <c r="AL10" s="51">
        <f>データ!$U$6</f>
        <v>659</v>
      </c>
      <c r="AM10" s="51"/>
      <c r="AN10" s="51"/>
      <c r="AO10" s="51"/>
      <c r="AP10" s="51"/>
      <c r="AQ10" s="51"/>
      <c r="AR10" s="51"/>
      <c r="AS10" s="51"/>
      <c r="AT10" s="46">
        <f>データ!$V$6</f>
        <v>13.7</v>
      </c>
      <c r="AU10" s="46"/>
      <c r="AV10" s="46"/>
      <c r="AW10" s="46"/>
      <c r="AX10" s="46"/>
      <c r="AY10" s="46"/>
      <c r="AZ10" s="46"/>
      <c r="BA10" s="46"/>
      <c r="BB10" s="46">
        <f>データ!$W$6</f>
        <v>48.1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123</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402257</v>
      </c>
      <c r="D6" s="34">
        <f t="shared" si="3"/>
        <v>47</v>
      </c>
      <c r="E6" s="34">
        <f t="shared" si="3"/>
        <v>1</v>
      </c>
      <c r="F6" s="34">
        <f t="shared" si="3"/>
        <v>0</v>
      </c>
      <c r="G6" s="34">
        <f t="shared" si="3"/>
        <v>0</v>
      </c>
      <c r="H6" s="34" t="str">
        <f t="shared" si="3"/>
        <v>福岡県　うきは市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2.16</v>
      </c>
      <c r="Q6" s="35">
        <f t="shared" si="3"/>
        <v>1180</v>
      </c>
      <c r="R6" s="35">
        <f t="shared" si="3"/>
        <v>30579</v>
      </c>
      <c r="S6" s="35">
        <f t="shared" si="3"/>
        <v>117.46</v>
      </c>
      <c r="T6" s="35">
        <f t="shared" si="3"/>
        <v>260.33999999999997</v>
      </c>
      <c r="U6" s="35">
        <f t="shared" si="3"/>
        <v>659</v>
      </c>
      <c r="V6" s="35">
        <f t="shared" si="3"/>
        <v>13.7</v>
      </c>
      <c r="W6" s="35">
        <f t="shared" si="3"/>
        <v>48.1</v>
      </c>
      <c r="X6" s="36">
        <f>IF(X7="",NA(),X7)</f>
        <v>101.38</v>
      </c>
      <c r="Y6" s="36">
        <f t="shared" ref="Y6:AG6" si="4">IF(Y7="",NA(),Y7)</f>
        <v>85.96</v>
      </c>
      <c r="Z6" s="36">
        <f t="shared" si="4"/>
        <v>55.53</v>
      </c>
      <c r="AA6" s="36">
        <f t="shared" si="4"/>
        <v>90.99</v>
      </c>
      <c r="AB6" s="36">
        <f t="shared" si="4"/>
        <v>82.22</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1565.62</v>
      </c>
      <c r="BF6" s="36">
        <f t="shared" ref="BF6:BN6" si="7">IF(BF7="",NA(),BF7)</f>
        <v>1578.28</v>
      </c>
      <c r="BG6" s="36">
        <f t="shared" si="7"/>
        <v>1565.98</v>
      </c>
      <c r="BH6" s="36">
        <f t="shared" si="7"/>
        <v>1563.23</v>
      </c>
      <c r="BI6" s="36">
        <f t="shared" si="7"/>
        <v>1356.91</v>
      </c>
      <c r="BJ6" s="36">
        <f t="shared" si="7"/>
        <v>1496.15</v>
      </c>
      <c r="BK6" s="36">
        <f t="shared" si="7"/>
        <v>1462.56</v>
      </c>
      <c r="BL6" s="36">
        <f t="shared" si="7"/>
        <v>1486.62</v>
      </c>
      <c r="BM6" s="36">
        <f t="shared" si="7"/>
        <v>1510.14</v>
      </c>
      <c r="BN6" s="36">
        <f t="shared" si="7"/>
        <v>1595.62</v>
      </c>
      <c r="BO6" s="35" t="str">
        <f>IF(BO7="","",IF(BO7="-","【-】","【"&amp;SUBSTITUTE(TEXT(BO7,"#,##0.00"),"-","△")&amp;"】"))</f>
        <v>【1,280.76】</v>
      </c>
      <c r="BP6" s="36">
        <f>IF(BP7="",NA(),BP7)</f>
        <v>83.43</v>
      </c>
      <c r="BQ6" s="36">
        <f t="shared" ref="BQ6:BY6" si="8">IF(BQ7="",NA(),BQ7)</f>
        <v>63.29</v>
      </c>
      <c r="BR6" s="36">
        <f t="shared" si="8"/>
        <v>48.08</v>
      </c>
      <c r="BS6" s="36">
        <f t="shared" si="8"/>
        <v>44.44</v>
      </c>
      <c r="BT6" s="36">
        <f t="shared" si="8"/>
        <v>39.53</v>
      </c>
      <c r="BU6" s="36">
        <f t="shared" si="8"/>
        <v>33.01</v>
      </c>
      <c r="BV6" s="36">
        <f t="shared" si="8"/>
        <v>32.39</v>
      </c>
      <c r="BW6" s="36">
        <f t="shared" si="8"/>
        <v>24.39</v>
      </c>
      <c r="BX6" s="36">
        <f t="shared" si="8"/>
        <v>22.67</v>
      </c>
      <c r="BY6" s="36">
        <f t="shared" si="8"/>
        <v>37.92</v>
      </c>
      <c r="BZ6" s="35" t="str">
        <f>IF(BZ7="","",IF(BZ7="-","【-】","【"&amp;SUBSTITUTE(TEXT(BZ7,"#,##0.00"),"-","△")&amp;"】"))</f>
        <v>【53.06】</v>
      </c>
      <c r="CA6" s="36">
        <f>IF(CA7="",NA(),CA7)</f>
        <v>136.69999999999999</v>
      </c>
      <c r="CB6" s="36">
        <f t="shared" ref="CB6:CJ6" si="9">IF(CB7="",NA(),CB7)</f>
        <v>172.45</v>
      </c>
      <c r="CC6" s="36">
        <f t="shared" si="9"/>
        <v>230.93</v>
      </c>
      <c r="CD6" s="36">
        <f t="shared" si="9"/>
        <v>252.76</v>
      </c>
      <c r="CE6" s="36">
        <f t="shared" si="9"/>
        <v>260.06</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50.21</v>
      </c>
      <c r="CM6" s="36">
        <f t="shared" ref="CM6:CU6" si="10">IF(CM7="",NA(),CM7)</f>
        <v>48.39</v>
      </c>
      <c r="CN6" s="36">
        <f t="shared" si="10"/>
        <v>48.84</v>
      </c>
      <c r="CO6" s="36">
        <f t="shared" si="10"/>
        <v>49.08</v>
      </c>
      <c r="CP6" s="36">
        <f t="shared" si="10"/>
        <v>62.85</v>
      </c>
      <c r="CQ6" s="36">
        <f t="shared" si="10"/>
        <v>51.11</v>
      </c>
      <c r="CR6" s="36">
        <f t="shared" si="10"/>
        <v>50.49</v>
      </c>
      <c r="CS6" s="36">
        <f t="shared" si="10"/>
        <v>48.36</v>
      </c>
      <c r="CT6" s="36">
        <f t="shared" si="10"/>
        <v>48.7</v>
      </c>
      <c r="CU6" s="36">
        <f t="shared" si="10"/>
        <v>46.9</v>
      </c>
      <c r="CV6" s="35" t="str">
        <f>IF(CV7="","",IF(CV7="-","【-】","【"&amp;SUBSTITUTE(TEXT(CV7,"#,##0.00"),"-","△")&amp;"】"))</f>
        <v>【56.28】</v>
      </c>
      <c r="CW6" s="36">
        <f>IF(CW7="",NA(),CW7)</f>
        <v>82.72</v>
      </c>
      <c r="CX6" s="36">
        <f t="shared" ref="CX6:DF6" si="11">IF(CX7="",NA(),CX7)</f>
        <v>87.24</v>
      </c>
      <c r="CY6" s="36">
        <f t="shared" si="11"/>
        <v>83.03</v>
      </c>
      <c r="CZ6" s="36">
        <f t="shared" si="11"/>
        <v>78.819999999999993</v>
      </c>
      <c r="DA6" s="36">
        <f t="shared" si="11"/>
        <v>74.819999999999993</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1.04</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402257</v>
      </c>
      <c r="D7" s="38">
        <v>47</v>
      </c>
      <c r="E7" s="38">
        <v>1</v>
      </c>
      <c r="F7" s="38">
        <v>0</v>
      </c>
      <c r="G7" s="38">
        <v>0</v>
      </c>
      <c r="H7" s="38" t="s">
        <v>108</v>
      </c>
      <c r="I7" s="38" t="s">
        <v>109</v>
      </c>
      <c r="J7" s="38" t="s">
        <v>110</v>
      </c>
      <c r="K7" s="38" t="s">
        <v>111</v>
      </c>
      <c r="L7" s="38" t="s">
        <v>112</v>
      </c>
      <c r="M7" s="38"/>
      <c r="N7" s="39" t="s">
        <v>113</v>
      </c>
      <c r="O7" s="39" t="s">
        <v>114</v>
      </c>
      <c r="P7" s="39">
        <v>2.16</v>
      </c>
      <c r="Q7" s="39">
        <v>1180</v>
      </c>
      <c r="R7" s="39">
        <v>30579</v>
      </c>
      <c r="S7" s="39">
        <v>117.46</v>
      </c>
      <c r="T7" s="39">
        <v>260.33999999999997</v>
      </c>
      <c r="U7" s="39">
        <v>659</v>
      </c>
      <c r="V7" s="39">
        <v>13.7</v>
      </c>
      <c r="W7" s="39">
        <v>48.1</v>
      </c>
      <c r="X7" s="39">
        <v>101.38</v>
      </c>
      <c r="Y7" s="39">
        <v>85.96</v>
      </c>
      <c r="Z7" s="39">
        <v>55.53</v>
      </c>
      <c r="AA7" s="39">
        <v>90.99</v>
      </c>
      <c r="AB7" s="39">
        <v>82.22</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1565.62</v>
      </c>
      <c r="BF7" s="39">
        <v>1578.28</v>
      </c>
      <c r="BG7" s="39">
        <v>1565.98</v>
      </c>
      <c r="BH7" s="39">
        <v>1563.23</v>
      </c>
      <c r="BI7" s="39">
        <v>1356.91</v>
      </c>
      <c r="BJ7" s="39">
        <v>1496.15</v>
      </c>
      <c r="BK7" s="39">
        <v>1462.56</v>
      </c>
      <c r="BL7" s="39">
        <v>1486.62</v>
      </c>
      <c r="BM7" s="39">
        <v>1510.14</v>
      </c>
      <c r="BN7" s="39">
        <v>1595.62</v>
      </c>
      <c r="BO7" s="39">
        <v>1280.76</v>
      </c>
      <c r="BP7" s="39">
        <v>83.43</v>
      </c>
      <c r="BQ7" s="39">
        <v>63.29</v>
      </c>
      <c r="BR7" s="39">
        <v>48.08</v>
      </c>
      <c r="BS7" s="39">
        <v>44.44</v>
      </c>
      <c r="BT7" s="39">
        <v>39.53</v>
      </c>
      <c r="BU7" s="39">
        <v>33.01</v>
      </c>
      <c r="BV7" s="39">
        <v>32.39</v>
      </c>
      <c r="BW7" s="39">
        <v>24.39</v>
      </c>
      <c r="BX7" s="39">
        <v>22.67</v>
      </c>
      <c r="BY7" s="39">
        <v>37.92</v>
      </c>
      <c r="BZ7" s="39">
        <v>53.06</v>
      </c>
      <c r="CA7" s="39">
        <v>136.69999999999999</v>
      </c>
      <c r="CB7" s="39">
        <v>172.45</v>
      </c>
      <c r="CC7" s="39">
        <v>230.93</v>
      </c>
      <c r="CD7" s="39">
        <v>252.76</v>
      </c>
      <c r="CE7" s="39">
        <v>260.06</v>
      </c>
      <c r="CF7" s="39">
        <v>523.08000000000004</v>
      </c>
      <c r="CG7" s="39">
        <v>530.83000000000004</v>
      </c>
      <c r="CH7" s="39">
        <v>734.18</v>
      </c>
      <c r="CI7" s="39">
        <v>789.62</v>
      </c>
      <c r="CJ7" s="39">
        <v>423.18</v>
      </c>
      <c r="CK7" s="39">
        <v>314.83</v>
      </c>
      <c r="CL7" s="39">
        <v>50.21</v>
      </c>
      <c r="CM7" s="39">
        <v>48.39</v>
      </c>
      <c r="CN7" s="39">
        <v>48.84</v>
      </c>
      <c r="CO7" s="39">
        <v>49.08</v>
      </c>
      <c r="CP7" s="39">
        <v>62.85</v>
      </c>
      <c r="CQ7" s="39">
        <v>51.11</v>
      </c>
      <c r="CR7" s="39">
        <v>50.49</v>
      </c>
      <c r="CS7" s="39">
        <v>48.36</v>
      </c>
      <c r="CT7" s="39">
        <v>48.7</v>
      </c>
      <c r="CU7" s="39">
        <v>46.9</v>
      </c>
      <c r="CV7" s="39">
        <v>56.28</v>
      </c>
      <c r="CW7" s="39">
        <v>82.72</v>
      </c>
      <c r="CX7" s="39">
        <v>87.24</v>
      </c>
      <c r="CY7" s="39">
        <v>83.03</v>
      </c>
      <c r="CZ7" s="39">
        <v>78.819999999999993</v>
      </c>
      <c r="DA7" s="39">
        <v>74.819999999999993</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1.04</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ukiha</cp:lastModifiedBy>
  <cp:lastPrinted>2018-02-09T05:46:33Z</cp:lastPrinted>
  <dcterms:created xsi:type="dcterms:W3CDTF">2017-12-25T01:47:24Z</dcterms:created>
  <dcterms:modified xsi:type="dcterms:W3CDTF">2018-02-09T05:55:44Z</dcterms:modified>
  <cp:category/>
</cp:coreProperties>
</file>